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9.xml" ContentType="application/vnd.openxmlformats-officedocument.drawingml.chart+xml"/>
  <Default Extension="rels" ContentType="application/vnd.openxmlformats-package.relationships+xml"/>
  <Override PartName="/xl/chartsheets/sheet10.xml" ContentType="application/vnd.openxmlformats-officedocument.spreadsheetml.chartsheet+xml"/>
  <Override PartName="/xl/chartsheets/sheet7.xml" ContentType="application/vnd.openxmlformats-officedocument.spreadsheetml.chartsheet+xml"/>
  <Default Extension="xml" ContentType="application/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15.xml" ContentType="application/vnd.openxmlformats-officedocument.drawing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13.xml" ContentType="application/vnd.openxmlformats-officedocument.drawing+xml"/>
  <Override PartName="/xl/chartsheets/sheet3.xml" ContentType="application/vnd.openxmlformats-officedocument.spreadsheetml.chartsheet+xml"/>
  <Override PartName="/xl/drawings/drawing4.xml" ContentType="application/vnd.openxmlformats-officedocument.drawingml.chartshapes+xml"/>
  <Override PartName="/xl/drawings/drawing11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app.xml" ContentType="application/vnd.openxmlformats-officedocument.extended-properties+xml"/>
  <Override PartName="/xl/chartsheets/sheet11.xml" ContentType="application/vnd.openxmlformats-officedocument.spreadsheetml.chartsheet+xml"/>
  <Override PartName="/xl/chartsheets/sheet8.xml" ContentType="application/vnd.openxmlformats-officedocument.spreadsheetml.chartsheet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6.xml" ContentType="application/vnd.openxmlformats-officedocument.drawing+xml"/>
  <Override PartName="/xl/chartsheets/sheet6.xml" ContentType="application/vnd.openxmlformats-officedocument.spreadsheetml.chartshee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drawings/drawing14.xml" ContentType="application/vnd.openxmlformats-officedocument.drawing+xml"/>
  <Override PartName="/xl/theme/theme1.xml" ContentType="application/vnd.openxmlformats-officedocument.theme+xml"/>
  <Override PartName="/xl/chartsheets/sheet4.xml" ContentType="application/vnd.openxmlformats-officedocument.spreadsheetml.chart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heets/sheet2.xml" ContentType="application/vnd.openxmlformats-officedocument.spreadsheetml.chartsheet+xml"/>
  <Override PartName="/xl/charts/chart11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chartsheets/sheet9.xml" ContentType="application/vnd.openxmlformats-officedocument.spreadsheetml.chart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180" yWindow="-20" windowWidth="26940" windowHeight="16200" tabRatio="849"/>
  </bookViews>
  <sheets>
    <sheet name="Chart1" sheetId="5" r:id="rId1"/>
    <sheet name="Chart2" sheetId="6" r:id="rId2"/>
    <sheet name="Chart3" sheetId="10" r:id="rId3"/>
    <sheet name="Chart4" sheetId="11" r:id="rId4"/>
    <sheet name="Chart5" sheetId="12" r:id="rId5"/>
    <sheet name="Chart6" sheetId="13" r:id="rId6"/>
    <sheet name="Chart7" sheetId="14" r:id="rId7"/>
    <sheet name="Chart1b" sheetId="15" r:id="rId8"/>
    <sheet name="Chart 1c" sheetId="16" r:id="rId9"/>
    <sheet name="Chart 2a" sheetId="17" r:id="rId10"/>
    <sheet name="Chart 2b" sheetId="18" r:id="rId11"/>
    <sheet name="Data" sheetId="1" r:id="rId1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53" i="1"/>
  <c r="AI53"/>
  <c r="AH53"/>
  <c r="C53"/>
  <c r="AC53"/>
  <c r="C52"/>
  <c r="AC52"/>
  <c r="AD53"/>
  <c r="Z53"/>
  <c r="Z52"/>
  <c r="AA53"/>
  <c r="T53"/>
  <c r="T52"/>
  <c r="U53"/>
  <c r="W53"/>
  <c r="W52"/>
  <c r="X53"/>
  <c r="Q53"/>
  <c r="Q52"/>
  <c r="R53"/>
  <c r="N53"/>
  <c r="N52"/>
  <c r="O53"/>
  <c r="K53"/>
  <c r="K52"/>
  <c r="L53"/>
  <c r="H53"/>
  <c r="H52"/>
  <c r="I53"/>
  <c r="E53"/>
  <c r="E52"/>
  <c r="F53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E48"/>
  <c r="E50"/>
  <c r="E56"/>
  <c r="Z51"/>
  <c r="AA52"/>
  <c r="Z50"/>
  <c r="AA51"/>
  <c r="Z49"/>
  <c r="AA50"/>
  <c r="Z48"/>
  <c r="AA49"/>
  <c r="Z47"/>
  <c r="AA48"/>
  <c r="Z46"/>
  <c r="AA47"/>
  <c r="Z45"/>
  <c r="AA46"/>
  <c r="Z44"/>
  <c r="AA45"/>
  <c r="Z43"/>
  <c r="AA44"/>
  <c r="Z42"/>
  <c r="AA43"/>
  <c r="Z41"/>
  <c r="AA42"/>
  <c r="Z40"/>
  <c r="AA41"/>
  <c r="Z39"/>
  <c r="AA40"/>
  <c r="Z38"/>
  <c r="AA39"/>
  <c r="Z37"/>
  <c r="AA38"/>
  <c r="Z36"/>
  <c r="AA37"/>
  <c r="Z35"/>
  <c r="AA36"/>
  <c r="Z34"/>
  <c r="AA35"/>
  <c r="Z33"/>
  <c r="AA34"/>
  <c r="Z32"/>
  <c r="AA33"/>
  <c r="Z31"/>
  <c r="AA32"/>
  <c r="Z30"/>
  <c r="AA31"/>
  <c r="Z29"/>
  <c r="AA30"/>
  <c r="Z28"/>
  <c r="AA29"/>
  <c r="Z27"/>
  <c r="AA28"/>
  <c r="Z26"/>
  <c r="AA27"/>
  <c r="Z25"/>
  <c r="AA26"/>
  <c r="Z24"/>
  <c r="AA25"/>
  <c r="Z23"/>
  <c r="AA24"/>
  <c r="Z22"/>
  <c r="AA23"/>
  <c r="Z20"/>
  <c r="Z19"/>
  <c r="AA20"/>
  <c r="Z18"/>
  <c r="AA19"/>
  <c r="Z17"/>
  <c r="AA18"/>
  <c r="Z16"/>
  <c r="AA17"/>
  <c r="Z15"/>
  <c r="AA16"/>
  <c r="Z14"/>
  <c r="AA15"/>
  <c r="Z13"/>
  <c r="AA14"/>
  <c r="Z12"/>
  <c r="AA13"/>
  <c r="T51"/>
  <c r="U52"/>
  <c r="T50"/>
  <c r="U51"/>
  <c r="T49"/>
  <c r="U50"/>
  <c r="T48"/>
  <c r="U49"/>
  <c r="T47"/>
  <c r="U48"/>
  <c r="T46"/>
  <c r="U47"/>
  <c r="T45"/>
  <c r="U46"/>
  <c r="T44"/>
  <c r="U45"/>
  <c r="T43"/>
  <c r="U44"/>
  <c r="T42"/>
  <c r="U43"/>
  <c r="T41"/>
  <c r="U42"/>
  <c r="T40"/>
  <c r="U41"/>
  <c r="T39"/>
  <c r="U40"/>
  <c r="T38"/>
  <c r="U39"/>
  <c r="T37"/>
  <c r="U38"/>
  <c r="T36"/>
  <c r="U37"/>
  <c r="T35"/>
  <c r="U36"/>
  <c r="T34"/>
  <c r="U35"/>
  <c r="T33"/>
  <c r="U34"/>
  <c r="T32"/>
  <c r="U33"/>
  <c r="T31"/>
  <c r="U32"/>
  <c r="T30"/>
  <c r="U31"/>
  <c r="T29"/>
  <c r="U30"/>
  <c r="T28"/>
  <c r="U29"/>
  <c r="T27"/>
  <c r="U28"/>
  <c r="T26"/>
  <c r="U27"/>
  <c r="T25"/>
  <c r="U26"/>
  <c r="T24"/>
  <c r="U25"/>
  <c r="T23"/>
  <c r="U24"/>
  <c r="T22"/>
  <c r="U23"/>
  <c r="T21"/>
  <c r="U22"/>
  <c r="T20"/>
  <c r="U21"/>
  <c r="T19"/>
  <c r="U20"/>
  <c r="T18"/>
  <c r="U19"/>
  <c r="T17"/>
  <c r="U18"/>
  <c r="T16"/>
  <c r="U17"/>
  <c r="T15"/>
  <c r="U16"/>
  <c r="T14"/>
  <c r="U15"/>
  <c r="T13"/>
  <c r="U14"/>
  <c r="T12"/>
  <c r="U13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R52"/>
  <c r="O52"/>
  <c r="K51"/>
  <c r="L52"/>
  <c r="H51"/>
  <c r="I52"/>
  <c r="E51"/>
  <c r="F52"/>
  <c r="AS9"/>
  <c r="AR9"/>
  <c r="AQ9"/>
  <c r="Q9"/>
  <c r="K50"/>
  <c r="K48"/>
  <c r="K9"/>
  <c r="H50"/>
  <c r="H48"/>
  <c r="H9"/>
  <c r="E9"/>
  <c r="L51"/>
  <c r="K49"/>
  <c r="L50"/>
  <c r="L49"/>
  <c r="K47"/>
  <c r="L48"/>
  <c r="K46"/>
  <c r="L47"/>
  <c r="K45"/>
  <c r="L46"/>
  <c r="K44"/>
  <c r="L45"/>
  <c r="K43"/>
  <c r="L44"/>
  <c r="K42"/>
  <c r="L43"/>
  <c r="K41"/>
  <c r="L42"/>
  <c r="K40"/>
  <c r="L41"/>
  <c r="K39"/>
  <c r="L40"/>
  <c r="K38"/>
  <c r="L39"/>
  <c r="K37"/>
  <c r="L38"/>
  <c r="K36"/>
  <c r="L37"/>
  <c r="K35"/>
  <c r="L36"/>
  <c r="K34"/>
  <c r="L35"/>
  <c r="K33"/>
  <c r="L34"/>
  <c r="K32"/>
  <c r="L33"/>
  <c r="K31"/>
  <c r="L32"/>
  <c r="K30"/>
  <c r="L31"/>
  <c r="K29"/>
  <c r="L30"/>
  <c r="K28"/>
  <c r="L29"/>
  <c r="K27"/>
  <c r="L28"/>
  <c r="K26"/>
  <c r="L27"/>
  <c r="K25"/>
  <c r="L26"/>
  <c r="K24"/>
  <c r="L25"/>
  <c r="K23"/>
  <c r="L24"/>
  <c r="K22"/>
  <c r="L23"/>
  <c r="K21"/>
  <c r="L22"/>
  <c r="K20"/>
  <c r="L21"/>
  <c r="K19"/>
  <c r="L20"/>
  <c r="K18"/>
  <c r="L19"/>
  <c r="K17"/>
  <c r="L18"/>
  <c r="K16"/>
  <c r="L17"/>
  <c r="K15"/>
  <c r="L16"/>
  <c r="K14"/>
  <c r="L15"/>
  <c r="K13"/>
  <c r="L14"/>
  <c r="K12"/>
  <c r="L13"/>
  <c r="I51"/>
  <c r="H49"/>
  <c r="I50"/>
  <c r="I49"/>
  <c r="H47"/>
  <c r="I48"/>
  <c r="H46"/>
  <c r="I47"/>
  <c r="H45"/>
  <c r="I46"/>
  <c r="H44"/>
  <c r="I45"/>
  <c r="H43"/>
  <c r="I44"/>
  <c r="H42"/>
  <c r="I43"/>
  <c r="H41"/>
  <c r="I42"/>
  <c r="H40"/>
  <c r="I41"/>
  <c r="H39"/>
  <c r="I40"/>
  <c r="H38"/>
  <c r="I39"/>
  <c r="H37"/>
  <c r="I38"/>
  <c r="H36"/>
  <c r="I37"/>
  <c r="H35"/>
  <c r="I36"/>
  <c r="H34"/>
  <c r="I35"/>
  <c r="H33"/>
  <c r="I34"/>
  <c r="H32"/>
  <c r="I33"/>
  <c r="H31"/>
  <c r="I32"/>
  <c r="H30"/>
  <c r="I31"/>
  <c r="H29"/>
  <c r="I30"/>
  <c r="H28"/>
  <c r="I29"/>
  <c r="H27"/>
  <c r="I28"/>
  <c r="H26"/>
  <c r="I27"/>
  <c r="H25"/>
  <c r="I26"/>
  <c r="H24"/>
  <c r="I25"/>
  <c r="H23"/>
  <c r="I24"/>
  <c r="H22"/>
  <c r="I23"/>
  <c r="H21"/>
  <c r="I22"/>
  <c r="H20"/>
  <c r="I21"/>
  <c r="H19"/>
  <c r="I20"/>
  <c r="H18"/>
  <c r="I19"/>
  <c r="H17"/>
  <c r="I18"/>
  <c r="H16"/>
  <c r="I17"/>
  <c r="H15"/>
  <c r="I16"/>
  <c r="H14"/>
  <c r="I15"/>
  <c r="H13"/>
  <c r="I14"/>
  <c r="H12"/>
  <c r="I13"/>
  <c r="E12"/>
  <c r="E13"/>
  <c r="F13"/>
  <c r="R51"/>
  <c r="R45"/>
  <c r="R39"/>
  <c r="R35"/>
  <c r="R29"/>
  <c r="R24"/>
  <c r="R18"/>
  <c r="R47"/>
  <c r="R41"/>
  <c r="R37"/>
  <c r="R33"/>
  <c r="R26"/>
  <c r="R20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F51"/>
  <c r="E49"/>
  <c r="F49"/>
  <c r="E47"/>
  <c r="E46"/>
  <c r="F47"/>
  <c r="E45"/>
  <c r="E44"/>
  <c r="F45"/>
  <c r="E43"/>
  <c r="E42"/>
  <c r="F43"/>
  <c r="E41"/>
  <c r="E40"/>
  <c r="F41"/>
  <c r="E39"/>
  <c r="E38"/>
  <c r="F39"/>
  <c r="E37"/>
  <c r="E36"/>
  <c r="F37"/>
  <c r="E35"/>
  <c r="E34"/>
  <c r="F35"/>
  <c r="E33"/>
  <c r="E32"/>
  <c r="F33"/>
  <c r="E31"/>
  <c r="E30"/>
  <c r="F31"/>
  <c r="E29"/>
  <c r="E28"/>
  <c r="F29"/>
  <c r="E27"/>
  <c r="E26"/>
  <c r="F27"/>
  <c r="E25"/>
  <c r="E24"/>
  <c r="F25"/>
  <c r="E23"/>
  <c r="E22"/>
  <c r="F23"/>
  <c r="E21"/>
  <c r="E20"/>
  <c r="F21"/>
  <c r="E19"/>
  <c r="E18"/>
  <c r="F19"/>
  <c r="E17"/>
  <c r="E16"/>
  <c r="F17"/>
  <c r="E15"/>
  <c r="E14"/>
  <c r="F15"/>
  <c r="R13"/>
  <c r="R15"/>
  <c r="R17"/>
  <c r="R19"/>
  <c r="R21"/>
  <c r="R23"/>
  <c r="R25"/>
  <c r="R27"/>
  <c r="R31"/>
  <c r="R43"/>
  <c r="R49"/>
  <c r="R14"/>
  <c r="R16"/>
  <c r="R22"/>
  <c r="R28"/>
  <c r="R30"/>
  <c r="R32"/>
  <c r="R34"/>
  <c r="R36"/>
  <c r="R38"/>
  <c r="R40"/>
  <c r="R42"/>
  <c r="R44"/>
  <c r="R46"/>
  <c r="R48"/>
  <c r="R50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W33"/>
  <c r="X33"/>
  <c r="W51"/>
  <c r="X52"/>
  <c r="W50"/>
  <c r="X51"/>
  <c r="W49"/>
  <c r="X50"/>
  <c r="W48"/>
  <c r="X49"/>
  <c r="W47"/>
  <c r="X48"/>
  <c r="W46"/>
  <c r="X47"/>
  <c r="W45"/>
  <c r="X46"/>
  <c r="W44"/>
  <c r="X45"/>
  <c r="W43"/>
  <c r="X44"/>
  <c r="W42"/>
  <c r="X43"/>
  <c r="W41"/>
  <c r="X42"/>
  <c r="W40"/>
  <c r="X41"/>
  <c r="W39"/>
  <c r="X40"/>
  <c r="W38"/>
  <c r="X39"/>
  <c r="W37"/>
  <c r="X38"/>
  <c r="W36"/>
  <c r="X37"/>
  <c r="W35"/>
  <c r="X36"/>
  <c r="W34"/>
  <c r="X35"/>
  <c r="X34"/>
</calcChain>
</file>

<file path=xl/sharedStrings.xml><?xml version="1.0" encoding="utf-8"?>
<sst xmlns="http://schemas.openxmlformats.org/spreadsheetml/2006/main" count="72" uniqueCount="39">
  <si>
    <t>Consumer Price Index - All Urban Consumers</t>
  </si>
  <si>
    <t>Original Data Value</t>
  </si>
  <si>
    <t>Series Id:</t>
  </si>
  <si>
    <t>CUUR0000SA0,CUUS0000SA0</t>
  </si>
  <si>
    <t>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</si>
  <si>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</si>
  <si>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</si>
  <si>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</si>
  <si>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</si>
  <si>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</si>
  <si>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</si>
  <si>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</si>
  <si>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1957 to 2012</t>
  </si>
  <si>
    <t>Year</t>
  </si>
  <si>
    <t>Annual</t>
  </si>
  <si>
    <t>Percent Change</t>
  </si>
  <si>
    <t>Dowload ($1,000s)</t>
  </si>
  <si>
    <t>NYC Teacher Taxpayer Contributions</t>
  </si>
  <si>
    <t>Teacher Benefit Payments Percent of Assets</t>
  </si>
  <si>
    <t>NYC Teacher Pension Fund</t>
  </si>
  <si>
    <t>NY State Teacher Pension Fund</t>
  </si>
  <si>
    <t>NJ Teacher Pension Fund</t>
  </si>
  <si>
    <t>NYC Teacher Employee Contributions</t>
  </si>
  <si>
    <t>NYC Teacher Pension Plan Enrollment</t>
  </si>
  <si>
    <t>Active Members</t>
  </si>
  <si>
    <t>Inactive Members</t>
  </si>
  <si>
    <t>Beneficiaries Receiving Payments</t>
  </si>
  <si>
    <t>Active Membes/Beneficiaries</t>
  </si>
  <si>
    <t>Taxpayer Contributions/Benefit Payments</t>
  </si>
  <si>
    <t>Investment Return Percent of Prior Year Assets</t>
  </si>
  <si>
    <t>$2012</t>
  </si>
  <si>
    <t>NY State Teacher Employee Contributions</t>
  </si>
  <si>
    <t>NJ Teacher Employee Contributions</t>
  </si>
  <si>
    <t>NY State Teacher Taxpayer Contributions</t>
  </si>
  <si>
    <t>NJ Teacher Taxpayer Contributions</t>
  </si>
  <si>
    <t>NYC Teacher Retirement Benefit Payments</t>
    <phoneticPr fontId="11" type="noConversion"/>
  </si>
  <si>
    <t>NY State Teacher Retirement Benefit Payments</t>
    <phoneticPr fontId="11" type="noConversion"/>
  </si>
  <si>
    <t>New Jersey Teacher Retirement Benefit Payments</t>
    <phoneticPr fontId="11" type="noConversion"/>
  </si>
  <si>
    <t>$2013</t>
    <phoneticPr fontId="11" type="noConversion"/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</si>
</sst>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_(* #,##0.00_);_(* \(#,##0.00\);_(* &quot;-&quot;??_);_(@_)"/>
    <numFmt numFmtId="166" formatCode="#0.0"/>
    <numFmt numFmtId="167" formatCode="#0.000"/>
    <numFmt numFmtId="168" formatCode="_(* #,##0_);_(* \(#,##0\);_(* &quot;-&quot;??_);_(@_)"/>
    <numFmt numFmtId="169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</font>
    <font>
      <sz val="10"/>
      <name val="Courier New"/>
      <family val="3"/>
    </font>
    <font>
      <u/>
      <sz val="10"/>
      <color indexed="12"/>
      <name val="MS Sans Serif"/>
      <family val="2"/>
    </font>
    <font>
      <sz val="8"/>
      <name val="Verdana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2">
    <xf numFmtId="0" fontId="0" fillId="0" borderId="0" xfId="0"/>
    <xf numFmtId="0" fontId="6" fillId="0" borderId="1" xfId="3" applyFont="1" applyBorder="1" applyAlignment="1">
      <alignment horizontal="center" wrapText="1"/>
    </xf>
    <xf numFmtId="0" fontId="6" fillId="0" borderId="0" xfId="3" applyFont="1" applyAlignment="1">
      <alignment horizontal="left"/>
    </xf>
    <xf numFmtId="166" fontId="5" fillId="0" borderId="0" xfId="3" applyNumberFormat="1" applyFont="1" applyAlignment="1">
      <alignment horizontal="right"/>
    </xf>
    <xf numFmtId="167" fontId="5" fillId="0" borderId="0" xfId="3" applyNumberFormat="1" applyFont="1" applyAlignment="1">
      <alignment horizontal="righ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3" fillId="0" borderId="0" xfId="3" applyAlignment="1"/>
    <xf numFmtId="0" fontId="6" fillId="0" borderId="0" xfId="3" applyFont="1" applyAlignment="1">
      <alignment horizontal="left" vertical="top"/>
    </xf>
    <xf numFmtId="0" fontId="5" fillId="0" borderId="0" xfId="3" applyFont="1" applyAlignment="1">
      <alignment horizontal="left" vertical="top"/>
    </xf>
    <xf numFmtId="2" fontId="0" fillId="0" borderId="0" xfId="0" applyNumberFormat="1"/>
    <xf numFmtId="164" fontId="7" fillId="0" borderId="0" xfId="3" quotePrefix="1" applyNumberFormat="1" applyFont="1" applyAlignment="1">
      <alignment horizontal="right"/>
    </xf>
    <xf numFmtId="0" fontId="3" fillId="0" borderId="6" xfId="3" applyNumberFormat="1" applyBorder="1" applyAlignment="1">
      <alignment horizontal="right" wrapText="1"/>
    </xf>
    <xf numFmtId="169" fontId="0" fillId="0" borderId="6" xfId="2" applyNumberFormat="1" applyFont="1" applyBorder="1"/>
    <xf numFmtId="3" fontId="9" fillId="0" borderId="5" xfId="3" applyNumberFormat="1" applyFont="1" applyBorder="1"/>
    <xf numFmtId="169" fontId="2" fillId="0" borderId="6" xfId="2" applyNumberFormat="1" applyFont="1" applyBorder="1"/>
    <xf numFmtId="168" fontId="3" fillId="0" borderId="0" xfId="1" applyNumberFormat="1" applyFont="1" applyBorder="1"/>
    <xf numFmtId="168" fontId="8" fillId="0" borderId="7" xfId="5" applyNumberFormat="1" applyFont="1" applyBorder="1"/>
    <xf numFmtId="168" fontId="3" fillId="0" borderId="8" xfId="1" applyNumberFormat="1" applyFont="1" applyBorder="1"/>
    <xf numFmtId="168" fontId="8" fillId="0" borderId="5" xfId="5" applyNumberFormat="1" applyFont="1" applyBorder="1"/>
    <xf numFmtId="0" fontId="3" fillId="0" borderId="5" xfId="3" applyNumberFormat="1" applyBorder="1" applyAlignment="1">
      <alignment horizontal="right" wrapText="1"/>
    </xf>
    <xf numFmtId="0" fontId="3" fillId="0" borderId="6" xfId="3" applyBorder="1"/>
    <xf numFmtId="164" fontId="3" fillId="0" borderId="0" xfId="3" quotePrefix="1" applyNumberFormat="1" applyBorder="1" applyAlignment="1">
      <alignment horizontal="right" wrapText="1"/>
    </xf>
    <xf numFmtId="169" fontId="0" fillId="0" borderId="9" xfId="2" applyNumberFormat="1" applyFont="1" applyBorder="1"/>
    <xf numFmtId="0" fontId="0" fillId="0" borderId="6" xfId="0" applyBorder="1"/>
    <xf numFmtId="164" fontId="3" fillId="0" borderId="0" xfId="3" applyNumberFormat="1" applyBorder="1" applyAlignment="1">
      <alignment horizontal="right" wrapText="1"/>
    </xf>
    <xf numFmtId="169" fontId="8" fillId="0" borderId="5" xfId="8" applyNumberFormat="1" applyFont="1" applyBorder="1"/>
    <xf numFmtId="169" fontId="8" fillId="0" borderId="0" xfId="8" applyNumberFormat="1" applyFont="1" applyBorder="1"/>
    <xf numFmtId="169" fontId="8" fillId="0" borderId="6" xfId="8" applyNumberFormat="1" applyFont="1" applyBorder="1"/>
    <xf numFmtId="169" fontId="8" fillId="0" borderId="7" xfId="8" applyNumberFormat="1" applyFont="1" applyBorder="1"/>
    <xf numFmtId="169" fontId="8" fillId="0" borderId="8" xfId="8" applyNumberFormat="1" applyFont="1" applyBorder="1"/>
    <xf numFmtId="169" fontId="8" fillId="0" borderId="9" xfId="8" applyNumberFormat="1" applyFont="1" applyBorder="1"/>
    <xf numFmtId="168" fontId="8" fillId="0" borderId="6" xfId="15" applyNumberFormat="1" applyBorder="1"/>
    <xf numFmtId="3" fontId="9" fillId="0" borderId="5" xfId="6" applyNumberFormat="1" applyBorder="1" applyAlignment="1">
      <alignment horizontal="right"/>
    </xf>
    <xf numFmtId="3" fontId="9" fillId="0" borderId="6" xfId="6" applyNumberFormat="1" applyBorder="1" applyAlignment="1">
      <alignment horizontal="right"/>
    </xf>
    <xf numFmtId="168" fontId="8" fillId="0" borderId="8" xfId="5" applyNumberFormat="1" applyFont="1" applyBorder="1"/>
    <xf numFmtId="168" fontId="8" fillId="0" borderId="0" xfId="5" applyNumberFormat="1" applyFont="1"/>
    <xf numFmtId="3" fontId="9" fillId="0" borderId="0" xfId="3" applyNumberFormat="1" applyFont="1" applyBorder="1"/>
    <xf numFmtId="3" fontId="9" fillId="0" borderId="0" xfId="3" applyNumberFormat="1" applyFont="1"/>
    <xf numFmtId="168" fontId="8" fillId="0" borderId="9" xfId="15" applyNumberFormat="1" applyBorder="1"/>
    <xf numFmtId="0" fontId="8" fillId="0" borderId="0" xfId="15" applyBorder="1"/>
    <xf numFmtId="168" fontId="8" fillId="0" borderId="0" xfId="5" applyNumberFormat="1" applyFont="1" applyBorder="1"/>
    <xf numFmtId="0" fontId="3" fillId="0" borderId="0" xfId="3" applyNumberFormat="1" applyBorder="1" applyAlignment="1">
      <alignment horizontal="right" wrapText="1"/>
    </xf>
    <xf numFmtId="169" fontId="0" fillId="0" borderId="0" xfId="8" applyNumberFormat="1" applyFont="1"/>
    <xf numFmtId="169" fontId="12" fillId="0" borderId="6" xfId="2" applyNumberFormat="1" applyFont="1" applyBorder="1"/>
    <xf numFmtId="169" fontId="3" fillId="0" borderId="0" xfId="2" applyNumberFormat="1" applyFont="1" applyAlignment="1"/>
    <xf numFmtId="169" fontId="0" fillId="0" borderId="0" xfId="2" applyNumberFormat="1" applyFont="1"/>
    <xf numFmtId="169" fontId="0" fillId="0" borderId="0" xfId="0" applyNumberFormat="1"/>
    <xf numFmtId="3" fontId="0" fillId="0" borderId="0" xfId="0" applyNumberFormat="1"/>
    <xf numFmtId="168" fontId="0" fillId="0" borderId="0" xfId="5" applyNumberFormat="1" applyFont="1"/>
    <xf numFmtId="168" fontId="0" fillId="0" borderId="0" xfId="0" applyNumberFormat="1"/>
    <xf numFmtId="9" fontId="0" fillId="0" borderId="0" xfId="2" applyFont="1"/>
    <xf numFmtId="165" fontId="0" fillId="0" borderId="0" xfId="1" applyNumberFormat="1" applyFont="1" applyBorder="1"/>
    <xf numFmtId="165" fontId="8" fillId="0" borderId="0" xfId="15" applyNumberFormat="1" applyBorder="1"/>
    <xf numFmtId="165" fontId="9" fillId="0" borderId="6" xfId="6" applyNumberFormat="1" applyBorder="1" applyAlignment="1">
      <alignment horizontal="right"/>
    </xf>
    <xf numFmtId="165" fontId="8" fillId="0" borderId="6" xfId="15" applyNumberFormat="1" applyBorder="1"/>
    <xf numFmtId="165" fontId="8" fillId="0" borderId="0" xfId="5" applyNumberFormat="1" applyFont="1" applyBorder="1"/>
    <xf numFmtId="165" fontId="0" fillId="0" borderId="8" xfId="1" applyNumberFormat="1" applyFont="1" applyBorder="1"/>
    <xf numFmtId="165" fontId="8" fillId="0" borderId="8" xfId="5" applyNumberFormat="1" applyFont="1" applyBorder="1"/>
    <xf numFmtId="165" fontId="8" fillId="0" borderId="9" xfId="15" applyNumberFormat="1" applyBorder="1"/>
    <xf numFmtId="165" fontId="0" fillId="0" borderId="0" xfId="1" applyFont="1"/>
    <xf numFmtId="168" fontId="0" fillId="0" borderId="0" xfId="1" applyNumberFormat="1" applyFont="1"/>
    <xf numFmtId="169" fontId="0" fillId="0" borderId="0" xfId="2" applyNumberFormat="1" applyFont="1" applyBorder="1"/>
    <xf numFmtId="168" fontId="0" fillId="0" borderId="0" xfId="1" applyNumberFormat="1" applyFont="1"/>
    <xf numFmtId="169" fontId="0" fillId="0" borderId="0" xfId="8" applyNumberFormat="1" applyFont="1"/>
    <xf numFmtId="169" fontId="0" fillId="0" borderId="0" xfId="0" applyNumberFormat="1"/>
    <xf numFmtId="169" fontId="0" fillId="0" borderId="0" xfId="2" applyNumberFormat="1" applyFont="1"/>
    <xf numFmtId="169" fontId="8" fillId="0" borderId="5" xfId="2" applyNumberFormat="1" applyFont="1" applyBorder="1"/>
    <xf numFmtId="169" fontId="8" fillId="0" borderId="0" xfId="2" applyNumberFormat="1" applyFont="1" applyBorder="1"/>
    <xf numFmtId="169" fontId="8" fillId="0" borderId="6" xfId="2" applyNumberFormat="1" applyFont="1" applyBorder="1"/>
    <xf numFmtId="169" fontId="8" fillId="0" borderId="7" xfId="2" applyNumberFormat="1" applyFont="1" applyBorder="1"/>
    <xf numFmtId="169" fontId="8" fillId="0" borderId="8" xfId="2" applyNumberFormat="1" applyFont="1" applyBorder="1"/>
    <xf numFmtId="169" fontId="8" fillId="0" borderId="9" xfId="2" applyNumberFormat="1" applyFont="1" applyBorder="1"/>
    <xf numFmtId="165" fontId="0" fillId="0" borderId="0" xfId="1" applyNumberFormat="1" applyFont="1"/>
    <xf numFmtId="168" fontId="0" fillId="0" borderId="0" xfId="1" applyNumberFormat="1" applyFont="1" applyFill="1" applyBorder="1"/>
    <xf numFmtId="168" fontId="0" fillId="0" borderId="0" xfId="1" applyNumberFormat="1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</cellXfs>
  <cellStyles count="16">
    <cellStyle name="Comma" xfId="1" builtinId="3"/>
    <cellStyle name="Comma 2" xfId="5"/>
    <cellStyle name="Hyperlink 2" xfId="7"/>
    <cellStyle name="Normal" xfId="0" builtinId="0"/>
    <cellStyle name="Normal 10" xfId="15"/>
    <cellStyle name="Normal 2" xfId="3"/>
    <cellStyle name="Normal 3" xfId="4"/>
    <cellStyle name="Normal 4" xfId="9"/>
    <cellStyle name="Normal 5" xfId="11"/>
    <cellStyle name="Normal 6" xfId="10"/>
    <cellStyle name="Normal 7" xfId="12"/>
    <cellStyle name="Normal 8" xfId="13"/>
    <cellStyle name="Normal 9" xfId="14"/>
    <cellStyle name="Normal_2b_EmpRet_Ind_Ret_Sys_Memb2c" xfId="6"/>
    <cellStyle name="Percent" xfId="2" builtinId="5"/>
    <cellStyle name="Percent 2" xfId="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11.xml"/><Relationship Id="rId12" Type="http://schemas.openxmlformats.org/officeDocument/2006/relationships/worksheet" Target="worksheets/sheet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chartsheet" Target="chartsheets/sheet8.xml"/><Relationship Id="rId9" Type="http://schemas.openxmlformats.org/officeDocument/2006/relationships/chartsheet" Target="chartsheets/sheet9.xml"/><Relationship Id="rId10" Type="http://schemas.openxmlformats.org/officeDocument/2006/relationships/chartsheet" Target="chart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New</a:t>
            </a:r>
            <a:r>
              <a:rPr lang="en-US" baseline="0"/>
              <a:t> York City Teacher Pension Fund Benefit Payments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7735139126861"/>
          <c:y val="0.08094305734595"/>
          <c:w val="0.866142940843632"/>
          <c:h val="0.89259430303111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Data!$A$17:$A$53</c:f>
              <c:numCache>
                <c:formatCode>General</c:formatCode>
                <c:ptCount val="37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</c:numCache>
            </c:numRef>
          </c:cat>
          <c:val>
            <c:numRef>
              <c:f>Data!$F$17:$F$53</c:f>
              <c:numCache>
                <c:formatCode>0.0%</c:formatCode>
                <c:ptCount val="37"/>
                <c:pt idx="0">
                  <c:v>0.0458336540099349</c:v>
                </c:pt>
                <c:pt idx="1">
                  <c:v>0.0464232822632198</c:v>
                </c:pt>
                <c:pt idx="2">
                  <c:v>-0.0299177803906566</c:v>
                </c:pt>
                <c:pt idx="3">
                  <c:v>-0.0761169924783734</c:v>
                </c:pt>
                <c:pt idx="4">
                  <c:v>-0.0375462687565271</c:v>
                </c:pt>
                <c:pt idx="5">
                  <c:v>0.0552452809918591</c:v>
                </c:pt>
                <c:pt idx="6">
                  <c:v>0.0281531929609882</c:v>
                </c:pt>
                <c:pt idx="7">
                  <c:v>0.0674512192644767</c:v>
                </c:pt>
                <c:pt idx="8">
                  <c:v>0.00169992020580745</c:v>
                </c:pt>
                <c:pt idx="9">
                  <c:v>0.0624743226292772</c:v>
                </c:pt>
                <c:pt idx="10">
                  <c:v>0.138490301174501</c:v>
                </c:pt>
                <c:pt idx="11">
                  <c:v>0.0569125206559804</c:v>
                </c:pt>
                <c:pt idx="12">
                  <c:v>-0.0218947628844671</c:v>
                </c:pt>
                <c:pt idx="13">
                  <c:v>0.19094047366558</c:v>
                </c:pt>
                <c:pt idx="14">
                  <c:v>-0.00595789969405469</c:v>
                </c:pt>
                <c:pt idx="15">
                  <c:v>0.337366997774524</c:v>
                </c:pt>
                <c:pt idx="16">
                  <c:v>-0.0466284070430037</c:v>
                </c:pt>
                <c:pt idx="17">
                  <c:v>-0.00755678085372724</c:v>
                </c:pt>
                <c:pt idx="18">
                  <c:v>0.0328404775651021</c:v>
                </c:pt>
                <c:pt idx="19">
                  <c:v>0.247298842002748</c:v>
                </c:pt>
                <c:pt idx="20">
                  <c:v>0.0985776696396669</c:v>
                </c:pt>
                <c:pt idx="21">
                  <c:v>-0.00212209648826533</c:v>
                </c:pt>
                <c:pt idx="22">
                  <c:v>0.00123574165195839</c:v>
                </c:pt>
                <c:pt idx="23">
                  <c:v>0.516566130529574</c:v>
                </c:pt>
                <c:pt idx="24">
                  <c:v>-0.0276679841897234</c:v>
                </c:pt>
                <c:pt idx="25">
                  <c:v>-0.241189734438036</c:v>
                </c:pt>
                <c:pt idx="26">
                  <c:v>0.134731711466722</c:v>
                </c:pt>
                <c:pt idx="27">
                  <c:v>0.0506301587074773</c:v>
                </c:pt>
                <c:pt idx="28">
                  <c:v>-0.0349131129738925</c:v>
                </c:pt>
                <c:pt idx="29">
                  <c:v>0.0231043835159457</c:v>
                </c:pt>
                <c:pt idx="30">
                  <c:v>0.0630289129129486</c:v>
                </c:pt>
                <c:pt idx="31">
                  <c:v>-0.02312563207415</c:v>
                </c:pt>
                <c:pt idx="32">
                  <c:v>0.239800278133053</c:v>
                </c:pt>
                <c:pt idx="33">
                  <c:v>0.069980802875802</c:v>
                </c:pt>
                <c:pt idx="34">
                  <c:v>0.0245466016427207</c:v>
                </c:pt>
                <c:pt idx="35">
                  <c:v>0.010172659354418</c:v>
                </c:pt>
                <c:pt idx="36">
                  <c:v>0.0250268505966231</c:v>
                </c:pt>
              </c:numCache>
            </c:numRef>
          </c:val>
        </c:ser>
        <c:gapWidth val="23"/>
        <c:overlap val="-4"/>
        <c:axId val="324583096"/>
        <c:axId val="324593208"/>
      </c:barChart>
      <c:catAx>
        <c:axId val="3245830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4593208"/>
        <c:crosses val="autoZero"/>
        <c:auto val="1"/>
        <c:lblAlgn val="ctr"/>
        <c:lblOffset val="100"/>
      </c:catAx>
      <c:valAx>
        <c:axId val="324593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Percent</a:t>
                </a:r>
                <a:r>
                  <a:rPr lang="en-US" sz="1200" baseline="0">
                    <a:latin typeface="Arial" pitchFamily="34" charset="0"/>
                    <a:cs typeface="Arial" pitchFamily="34" charset="0"/>
                  </a:rPr>
                  <a:t> Change from Prior Year Adjusted for Inflation</a:t>
                </a:r>
              </a:p>
              <a:p>
                <a:pPr>
                  <a:defRPr sz="1200"/>
                </a:pPr>
                <a:endParaRPr 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.0%" sourceLinked="1"/>
        <c:tickLblPos val="nextTo"/>
        <c:crossAx val="3245830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  <c:spPr>
    <a:ln>
      <a:solidFill>
        <a:schemeClr val="accent1"/>
      </a:solidFill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NY State Teacher Pension Fund Employee and Taxpayer Contributions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825387211214"/>
          <c:y val="0.122909772435783"/>
          <c:w val="0.85805739667157"/>
          <c:h val="0.756807509500042"/>
        </c:manualLayout>
      </c:layout>
      <c:barChart>
        <c:barDir val="col"/>
        <c:grouping val="clustered"/>
        <c:ser>
          <c:idx val="0"/>
          <c:order val="0"/>
          <c:tx>
            <c:v>Taxpayer Pension Contributions</c:v>
          </c:tx>
          <c:spPr>
            <a:solidFill>
              <a:schemeClr val="tx1"/>
            </a:solidFill>
          </c:spPr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Data!$T$12:$T$53</c:f>
              <c:numCache>
                <c:formatCode>_(* #,##0_);_(* \(#,##0\);_(* "-"??_);_(@_)</c:formatCode>
                <c:ptCount val="42"/>
                <c:pt idx="0">
                  <c:v>300946.6030578648</c:v>
                </c:pt>
                <c:pt idx="1">
                  <c:v>718857.4763907285</c:v>
                </c:pt>
                <c:pt idx="2">
                  <c:v>1.22805305230539E6</c:v>
                </c:pt>
                <c:pt idx="3">
                  <c:v>1.90340916461722E6</c:v>
                </c:pt>
                <c:pt idx="4">
                  <c:v>1.87063242755712E6</c:v>
                </c:pt>
                <c:pt idx="5">
                  <c:v>1.91976173292079E6</c:v>
                </c:pt>
                <c:pt idx="6">
                  <c:v>1.84336873242331E6</c:v>
                </c:pt>
                <c:pt idx="7">
                  <c:v>1.834812329573E6</c:v>
                </c:pt>
                <c:pt idx="8">
                  <c:v>1.75399940826456E6</c:v>
                </c:pt>
                <c:pt idx="9">
                  <c:v>1.73795148019802E6</c:v>
                </c:pt>
                <c:pt idx="10">
                  <c:v>1.82038876361658E6</c:v>
                </c:pt>
                <c:pt idx="11">
                  <c:v>1.8773854938755E6</c:v>
                </c:pt>
                <c:pt idx="12">
                  <c:v>1.91871591384986E6</c:v>
                </c:pt>
                <c:pt idx="13">
                  <c:v>1.92646562385688E6</c:v>
                </c:pt>
                <c:pt idx="14">
                  <c:v>2.04310728320255E6</c:v>
                </c:pt>
                <c:pt idx="15">
                  <c:v>1.81297144707746E6</c:v>
                </c:pt>
                <c:pt idx="16">
                  <c:v>1.87865149919696E6</c:v>
                </c:pt>
                <c:pt idx="17">
                  <c:v>1.82637912262903E6</c:v>
                </c:pt>
                <c:pt idx="18">
                  <c:v>1.90976437515685E6</c:v>
                </c:pt>
                <c:pt idx="19">
                  <c:v>675737.788362702</c:v>
                </c:pt>
                <c:pt idx="20">
                  <c:v>939975.6835281538</c:v>
                </c:pt>
                <c:pt idx="21">
                  <c:v>963061.971750865</c:v>
                </c:pt>
                <c:pt idx="22">
                  <c:v>1.10992221178138E6</c:v>
                </c:pt>
                <c:pt idx="23">
                  <c:v>1.14896562996719E6</c:v>
                </c:pt>
                <c:pt idx="24">
                  <c:v>1.01286852883365E6</c:v>
                </c:pt>
                <c:pt idx="25">
                  <c:v>927941.0289968846</c:v>
                </c:pt>
                <c:pt idx="26">
                  <c:v>574953.5970245398</c:v>
                </c:pt>
                <c:pt idx="27">
                  <c:v>279421.1545798319</c:v>
                </c:pt>
                <c:pt idx="28">
                  <c:v>321632.1767479675</c:v>
                </c:pt>
                <c:pt idx="29">
                  <c:v>200884.9640090344</c:v>
                </c:pt>
                <c:pt idx="30">
                  <c:v>86084.02137854363</c:v>
                </c:pt>
                <c:pt idx="31">
                  <c:v>278636.8291304348</c:v>
                </c:pt>
                <c:pt idx="32">
                  <c:v>425536.842048703</c:v>
                </c:pt>
                <c:pt idx="33">
                  <c:v>850346.7267281106</c:v>
                </c:pt>
                <c:pt idx="34">
                  <c:v>1.15211218542163E6</c:v>
                </c:pt>
                <c:pt idx="35">
                  <c:v>1.24855500782765E6</c:v>
                </c:pt>
                <c:pt idx="36">
                  <c:v>1.28810442015671E6</c:v>
                </c:pt>
                <c:pt idx="37">
                  <c:v>1.19638024850725E6</c:v>
                </c:pt>
                <c:pt idx="38">
                  <c:v>995200.6028313827</c:v>
                </c:pt>
                <c:pt idx="39">
                  <c:v>1.43894100247178E6</c:v>
                </c:pt>
                <c:pt idx="40">
                  <c:v>1.65659382128017E6</c:v>
                </c:pt>
                <c:pt idx="41">
                  <c:v>1.739431E6</c:v>
                </c:pt>
              </c:numCache>
            </c:numRef>
          </c:val>
        </c:ser>
        <c:ser>
          <c:idx val="1"/>
          <c:order val="1"/>
          <c:tx>
            <c:v>Employee Pension Contributions</c:v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Data!$W$12:$W$53</c:f>
              <c:numCache>
                <c:formatCode>_(* #,##0_);_(* \(#,##0\);_(* "-"??_);_(@_)</c:formatCode>
                <c:ptCount val="42"/>
                <c:pt idx="0">
                  <c:v>198721.6890217082</c:v>
                </c:pt>
                <c:pt idx="1">
                  <c:v>356709.6208940397</c:v>
                </c:pt>
                <c:pt idx="2">
                  <c:v>246969.2938023952</c:v>
                </c:pt>
                <c:pt idx="3">
                  <c:v>145871.2085645933</c:v>
                </c:pt>
                <c:pt idx="4">
                  <c:v>73449.00843585237</c:v>
                </c:pt>
                <c:pt idx="5">
                  <c:v>108628.6948184818</c:v>
                </c:pt>
                <c:pt idx="6">
                  <c:v>68897.39004601227</c:v>
                </c:pt>
                <c:pt idx="7">
                  <c:v>61040.50979338844</c:v>
                </c:pt>
                <c:pt idx="8">
                  <c:v>56523.17112864077</c:v>
                </c:pt>
                <c:pt idx="9">
                  <c:v>52050.12838283827</c:v>
                </c:pt>
                <c:pt idx="10">
                  <c:v>49756.23551295337</c:v>
                </c:pt>
                <c:pt idx="11">
                  <c:v>50336.0200502008</c:v>
                </c:pt>
                <c:pt idx="12">
                  <c:v>51452.33143407122</c:v>
                </c:pt>
                <c:pt idx="13">
                  <c:v>54266.42383828995</c:v>
                </c:pt>
                <c:pt idx="14">
                  <c:v>61108.70209854014</c:v>
                </c:pt>
                <c:pt idx="15">
                  <c:v>145733.4697359155</c:v>
                </c:pt>
                <c:pt idx="16">
                  <c:v>77161.34478444632</c:v>
                </c:pt>
                <c:pt idx="17">
                  <c:v>87467.8387580645</c:v>
                </c:pt>
                <c:pt idx="18">
                  <c:v>99276.75549349657</c:v>
                </c:pt>
                <c:pt idx="19">
                  <c:v>111460.1751982379</c:v>
                </c:pt>
                <c:pt idx="20">
                  <c:v>126274.981111903</c:v>
                </c:pt>
                <c:pt idx="21">
                  <c:v>134238.0454117647</c:v>
                </c:pt>
                <c:pt idx="22">
                  <c:v>144738.2904588394</c:v>
                </c:pt>
                <c:pt idx="23">
                  <c:v>158505.5325328084</c:v>
                </c:pt>
                <c:pt idx="24">
                  <c:v>170921.2487316762</c:v>
                </c:pt>
                <c:pt idx="25">
                  <c:v>182631.0307725857</c:v>
                </c:pt>
                <c:pt idx="26">
                  <c:v>198209.248214724</c:v>
                </c:pt>
                <c:pt idx="27">
                  <c:v>215408.3184273709</c:v>
                </c:pt>
                <c:pt idx="28">
                  <c:v>222356.2389547038</c:v>
                </c:pt>
                <c:pt idx="29">
                  <c:v>168395.9468266516</c:v>
                </c:pt>
                <c:pt idx="30">
                  <c:v>178597.3451750973</c:v>
                </c:pt>
                <c:pt idx="31">
                  <c:v>186171.8911902174</c:v>
                </c:pt>
                <c:pt idx="32">
                  <c:v>192280.1673478031</c:v>
                </c:pt>
                <c:pt idx="33">
                  <c:v>188887.213405018</c:v>
                </c:pt>
                <c:pt idx="34">
                  <c:v>205160.4690724206</c:v>
                </c:pt>
                <c:pt idx="35">
                  <c:v>189274.8940928514</c:v>
                </c:pt>
                <c:pt idx="36">
                  <c:v>192552.0207335708</c:v>
                </c:pt>
                <c:pt idx="37">
                  <c:v>197325.6124165062</c:v>
                </c:pt>
                <c:pt idx="38">
                  <c:v>148892.8721658656</c:v>
                </c:pt>
                <c:pt idx="39">
                  <c:v>159828.0197698043</c:v>
                </c:pt>
                <c:pt idx="40">
                  <c:v>140613.9223498872</c:v>
                </c:pt>
                <c:pt idx="41">
                  <c:v>128903.0</c:v>
                </c:pt>
              </c:numCache>
            </c:numRef>
          </c:val>
        </c:ser>
        <c:gapWidth val="50"/>
        <c:axId val="324234152"/>
        <c:axId val="324237016"/>
      </c:barChart>
      <c:catAx>
        <c:axId val="324234152"/>
        <c:scaling>
          <c:orientation val="minMax"/>
        </c:scaling>
        <c:axPos val="b"/>
        <c:numFmt formatCode="General" sourceLinked="1"/>
        <c:tickLblPos val="nextTo"/>
        <c:crossAx val="324237016"/>
        <c:crosses val="autoZero"/>
        <c:auto val="1"/>
        <c:lblAlgn val="ctr"/>
        <c:lblOffset val="100"/>
      </c:catAx>
      <c:valAx>
        <c:axId val="324237016"/>
        <c:scaling>
          <c:orientation val="minMax"/>
          <c:max val="4.0E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000's of Inflation-Adjusted $2013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crossAx val="3242341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NJ Teacher Pension Fund Employee and Taxpayer Contributions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Taxpayer Pension Contributions</c:v>
          </c:tx>
          <c:spPr>
            <a:solidFill>
              <a:sysClr val="windowText" lastClr="000000"/>
            </a:solidFill>
          </c:spPr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Data!$Z$12:$Z$53</c:f>
              <c:numCache>
                <c:formatCode>_(* #,##0_);_(* \(#,##0\);_(* "-"??_);_(@_)</c:formatCode>
                <c:ptCount val="42"/>
                <c:pt idx="0">
                  <c:v>131443.0939406406</c:v>
                </c:pt>
                <c:pt idx="1">
                  <c:v>262500.8844370861</c:v>
                </c:pt>
                <c:pt idx="2">
                  <c:v>389505.4989520958</c:v>
                </c:pt>
                <c:pt idx="3">
                  <c:v>376749.4295933014</c:v>
                </c:pt>
                <c:pt idx="4">
                  <c:v>428763.7044288225</c:v>
                </c:pt>
                <c:pt idx="5">
                  <c:v>439677.5061881188</c:v>
                </c:pt>
                <c:pt idx="6">
                  <c:v>571126.9567331287</c:v>
                </c:pt>
                <c:pt idx="7">
                  <c:v>529447.7272727273</c:v>
                </c:pt>
                <c:pt idx="8">
                  <c:v>547446.1228519417</c:v>
                </c:pt>
                <c:pt idx="10">
                  <c:v>663048.7313678757</c:v>
                </c:pt>
                <c:pt idx="11">
                  <c:v>688518.9148393574</c:v>
                </c:pt>
                <c:pt idx="12">
                  <c:v>741527.467035611</c:v>
                </c:pt>
                <c:pt idx="13">
                  <c:v>779622.2099070632</c:v>
                </c:pt>
                <c:pt idx="14">
                  <c:v>813011.427919708</c:v>
                </c:pt>
                <c:pt idx="15">
                  <c:v>834061.9350792255</c:v>
                </c:pt>
                <c:pt idx="16">
                  <c:v>652435.167227388</c:v>
                </c:pt>
                <c:pt idx="17">
                  <c:v>881751.6384274193</c:v>
                </c:pt>
                <c:pt idx="18">
                  <c:v>934731.4961973987</c:v>
                </c:pt>
                <c:pt idx="19">
                  <c:v>989177.8400146843</c:v>
                </c:pt>
                <c:pt idx="20">
                  <c:v>479052.9076336421</c:v>
                </c:pt>
                <c:pt idx="21">
                  <c:v>559962.5294740484</c:v>
                </c:pt>
                <c:pt idx="22">
                  <c:v>217446.9681578948</c:v>
                </c:pt>
                <c:pt idx="23">
                  <c:v>108502.321351706</c:v>
                </c:pt>
                <c:pt idx="24">
                  <c:v>289349.2231803696</c:v>
                </c:pt>
                <c:pt idx="25">
                  <c:v>2.53568832157632E6</c:v>
                </c:pt>
                <c:pt idx="26">
                  <c:v>145247.9749079754</c:v>
                </c:pt>
                <c:pt idx="27">
                  <c:v>525109.6881032412</c:v>
                </c:pt>
                <c:pt idx="28">
                  <c:v>165763.3807607433</c:v>
                </c:pt>
                <c:pt idx="29">
                  <c:v>233541.0367476002</c:v>
                </c:pt>
                <c:pt idx="30">
                  <c:v>5355.809627570872</c:v>
                </c:pt>
                <c:pt idx="31">
                  <c:v>3826.065510869564</c:v>
                </c:pt>
                <c:pt idx="32">
                  <c:v>39044.03716251985</c:v>
                </c:pt>
                <c:pt idx="33">
                  <c:v>66829.91213005633</c:v>
                </c:pt>
                <c:pt idx="34">
                  <c:v>86012.6701140873</c:v>
                </c:pt>
                <c:pt idx="35">
                  <c:v>764284.6137251496</c:v>
                </c:pt>
                <c:pt idx="36">
                  <c:v>759112.2132297273</c:v>
                </c:pt>
                <c:pt idx="37">
                  <c:v>111270.1757925206</c:v>
                </c:pt>
                <c:pt idx="38">
                  <c:v>254205.1278799941</c:v>
                </c:pt>
                <c:pt idx="39">
                  <c:v>203572.6381907984</c:v>
                </c:pt>
                <c:pt idx="40">
                  <c:v>495329.6484359347</c:v>
                </c:pt>
                <c:pt idx="41">
                  <c:v>825670.0</c:v>
                </c:pt>
              </c:numCache>
            </c:numRef>
          </c:val>
        </c:ser>
        <c:ser>
          <c:idx val="1"/>
          <c:order val="1"/>
          <c:tx>
            <c:v>Employee Pension Contributions</c:v>
          </c:tx>
          <c:spPr>
            <a:solidFill>
              <a:schemeClr val="bg1">
                <a:lumMod val="50000"/>
              </a:schemeClr>
            </a:solidFill>
          </c:spPr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Data!$AC$12:$AC$53</c:f>
              <c:numCache>
                <c:formatCode>_(* #,##0_);_(* \(#,##0\);_(* "-"??_);_(@_)</c:formatCode>
                <c:ptCount val="42"/>
                <c:pt idx="0">
                  <c:v>98726.1568949822</c:v>
                </c:pt>
                <c:pt idx="1">
                  <c:v>123019.8091390729</c:v>
                </c:pt>
                <c:pt idx="2">
                  <c:v>196625.4726646707</c:v>
                </c:pt>
                <c:pt idx="3">
                  <c:v>262695.2428708134</c:v>
                </c:pt>
                <c:pt idx="4">
                  <c:v>241313.1553075571</c:v>
                </c:pt>
                <c:pt idx="5">
                  <c:v>241690.9654125412</c:v>
                </c:pt>
                <c:pt idx="6">
                  <c:v>236487.084601227</c:v>
                </c:pt>
                <c:pt idx="7">
                  <c:v>224614.1873278237</c:v>
                </c:pt>
                <c:pt idx="8">
                  <c:v>198559.0895752427</c:v>
                </c:pt>
                <c:pt idx="9">
                  <c:v>216078.5093289329</c:v>
                </c:pt>
                <c:pt idx="10">
                  <c:v>191215.4509119171</c:v>
                </c:pt>
                <c:pt idx="11">
                  <c:v>200361.7314056225</c:v>
                </c:pt>
                <c:pt idx="12">
                  <c:v>206603.0387102984</c:v>
                </c:pt>
                <c:pt idx="13">
                  <c:v>214991.5986431226</c:v>
                </c:pt>
                <c:pt idx="14">
                  <c:v>236666.0325273722</c:v>
                </c:pt>
                <c:pt idx="15">
                  <c:v>247707.5255369718</c:v>
                </c:pt>
                <c:pt idx="16">
                  <c:v>290735.4559340659</c:v>
                </c:pt>
                <c:pt idx="17">
                  <c:v>304100.9405887096</c:v>
                </c:pt>
                <c:pt idx="18">
                  <c:v>312025.136778883</c:v>
                </c:pt>
                <c:pt idx="19">
                  <c:v>323018.3130323054</c:v>
                </c:pt>
                <c:pt idx="20">
                  <c:v>337960.3337348538</c:v>
                </c:pt>
                <c:pt idx="21">
                  <c:v>352762.9965259515</c:v>
                </c:pt>
                <c:pt idx="22">
                  <c:v>400050.9885290148</c:v>
                </c:pt>
                <c:pt idx="23">
                  <c:v>370913.7073950131</c:v>
                </c:pt>
                <c:pt idx="24">
                  <c:v>425086.3926959847</c:v>
                </c:pt>
                <c:pt idx="25">
                  <c:v>476045.089470405</c:v>
                </c:pt>
                <c:pt idx="26">
                  <c:v>486166.9671595092</c:v>
                </c:pt>
                <c:pt idx="27">
                  <c:v>480210.2327010804</c:v>
                </c:pt>
                <c:pt idx="28">
                  <c:v>473021.7588734031</c:v>
                </c:pt>
                <c:pt idx="29">
                  <c:v>488825.6037605872</c:v>
                </c:pt>
                <c:pt idx="30">
                  <c:v>428699.151623124</c:v>
                </c:pt>
                <c:pt idx="31">
                  <c:v>384342.3339510869</c:v>
                </c:pt>
                <c:pt idx="32">
                  <c:v>500316.1623716252</c:v>
                </c:pt>
                <c:pt idx="33">
                  <c:v>583122.5035023041</c:v>
                </c:pt>
                <c:pt idx="34">
                  <c:v>585982.7648759921</c:v>
                </c:pt>
                <c:pt idx="35">
                  <c:v>588732.635385016</c:v>
                </c:pt>
                <c:pt idx="36">
                  <c:v>633832.2161929931</c:v>
                </c:pt>
                <c:pt idx="37">
                  <c:v>669131.4850631825</c:v>
                </c:pt>
                <c:pt idx="38">
                  <c:v>657948.4026626186</c:v>
                </c:pt>
                <c:pt idx="39">
                  <c:v>614746.5744757468</c:v>
                </c:pt>
                <c:pt idx="40">
                  <c:v>695650.508532453</c:v>
                </c:pt>
                <c:pt idx="41">
                  <c:v>744363.0</c:v>
                </c:pt>
              </c:numCache>
            </c:numRef>
          </c:val>
        </c:ser>
        <c:gapWidth val="50"/>
        <c:axId val="324048360"/>
        <c:axId val="324931144"/>
      </c:barChart>
      <c:catAx>
        <c:axId val="324048360"/>
        <c:scaling>
          <c:orientation val="minMax"/>
        </c:scaling>
        <c:axPos val="b"/>
        <c:numFmt formatCode="General" sourceLinked="1"/>
        <c:tickLblPos val="nextTo"/>
        <c:crossAx val="324931144"/>
        <c:crosses val="autoZero"/>
        <c:auto val="1"/>
        <c:lblAlgn val="ctr"/>
        <c:lblOffset val="100"/>
      </c:catAx>
      <c:valAx>
        <c:axId val="324931144"/>
        <c:scaling>
          <c:orientation val="minMax"/>
          <c:max val="4.0E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000's of Inflation-Adjusted $2013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crossAx val="3240483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NYC Teacher Pension Fund Employee and Taxpayer Contributions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7223447069116"/>
          <c:y val="0.087260391470674"/>
          <c:w val="0.856480256634588"/>
          <c:h val="0.782826411404457"/>
        </c:manualLayout>
      </c:layout>
      <c:barChart>
        <c:barDir val="col"/>
        <c:grouping val="clustered"/>
        <c:ser>
          <c:idx val="0"/>
          <c:order val="0"/>
          <c:tx>
            <c:v>Employee Pension Contributions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Data!$Q$12:$Q$53</c:f>
              <c:numCache>
                <c:formatCode>_(* #,##0_);_(* \(#,##0\);_(* "-"??_);_(@_)</c:formatCode>
                <c:ptCount val="42"/>
                <c:pt idx="0">
                  <c:v>279821.9793950178</c:v>
                </c:pt>
                <c:pt idx="1">
                  <c:v>227943.0248344371</c:v>
                </c:pt>
                <c:pt idx="2">
                  <c:v>305438.7108982036</c:v>
                </c:pt>
                <c:pt idx="3">
                  <c:v>538309.0102870813</c:v>
                </c:pt>
                <c:pt idx="4">
                  <c:v>287712.1303690685</c:v>
                </c:pt>
                <c:pt idx="5">
                  <c:v>278891.0460891089</c:v>
                </c:pt>
                <c:pt idx="6">
                  <c:v>194908.5476533742</c:v>
                </c:pt>
                <c:pt idx="7">
                  <c:v>98268.70695592287</c:v>
                </c:pt>
                <c:pt idx="8">
                  <c:v>61694.02492718447</c:v>
                </c:pt>
                <c:pt idx="9">
                  <c:v>63313.5608910891</c:v>
                </c:pt>
                <c:pt idx="10">
                  <c:v>80052.7158238342</c:v>
                </c:pt>
                <c:pt idx="11">
                  <c:v>53678.34487951807</c:v>
                </c:pt>
                <c:pt idx="12">
                  <c:v>81348.85345524542</c:v>
                </c:pt>
                <c:pt idx="13">
                  <c:v>82714.89019516727</c:v>
                </c:pt>
                <c:pt idx="14">
                  <c:v>89378.11906934305</c:v>
                </c:pt>
                <c:pt idx="15">
                  <c:v>380575.0426496479</c:v>
                </c:pt>
                <c:pt idx="16">
                  <c:v>411522.5773710905</c:v>
                </c:pt>
                <c:pt idx="17">
                  <c:v>463443.5285887096</c:v>
                </c:pt>
                <c:pt idx="18">
                  <c:v>453464.079227238</c:v>
                </c:pt>
                <c:pt idx="19">
                  <c:v>455513.03438326</c:v>
                </c:pt>
                <c:pt idx="20">
                  <c:v>421838.1370990733</c:v>
                </c:pt>
                <c:pt idx="21">
                  <c:v>440899.7383252595</c:v>
                </c:pt>
                <c:pt idx="22">
                  <c:v>117616.562537112</c:v>
                </c:pt>
                <c:pt idx="23">
                  <c:v>511725.819488189</c:v>
                </c:pt>
                <c:pt idx="24">
                  <c:v>517431.7946845124</c:v>
                </c:pt>
                <c:pt idx="25">
                  <c:v>527655.5879501557</c:v>
                </c:pt>
                <c:pt idx="26">
                  <c:v>576134.1030490797</c:v>
                </c:pt>
                <c:pt idx="27">
                  <c:v>652591.4211944778</c:v>
                </c:pt>
                <c:pt idx="28">
                  <c:v>714400.1138385598</c:v>
                </c:pt>
                <c:pt idx="29">
                  <c:v>694634.102783738</c:v>
                </c:pt>
                <c:pt idx="30">
                  <c:v>666205.2230016675</c:v>
                </c:pt>
                <c:pt idx="31">
                  <c:v>103662.0667880435</c:v>
                </c:pt>
                <c:pt idx="32">
                  <c:v>120839.1985283219</c:v>
                </c:pt>
                <c:pt idx="33">
                  <c:v>148552.1342703533</c:v>
                </c:pt>
                <c:pt idx="34">
                  <c:v>162995.9453968254</c:v>
                </c:pt>
                <c:pt idx="35">
                  <c:v>161549.30116426</c:v>
                </c:pt>
                <c:pt idx="36">
                  <c:v>153976.6968226174</c:v>
                </c:pt>
                <c:pt idx="37">
                  <c:v>155583.0086045763</c:v>
                </c:pt>
                <c:pt idx="38">
                  <c:v>147510.4458258429</c:v>
                </c:pt>
                <c:pt idx="39">
                  <c:v>145118.7507190839</c:v>
                </c:pt>
                <c:pt idx="40">
                  <c:v>166768.493414462</c:v>
                </c:pt>
                <c:pt idx="41">
                  <c:v>154698.0</c:v>
                </c:pt>
              </c:numCache>
            </c:numRef>
          </c:val>
        </c:ser>
        <c:ser>
          <c:idx val="1"/>
          <c:order val="1"/>
          <c:tx>
            <c:v>Taxpayer Pension Contributions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Data!$N$12:$N$53</c:f>
              <c:numCache>
                <c:formatCode>_(* #,##0_);_(* \(#,##0\);_(* "-"??_);_(@_)</c:formatCode>
                <c:ptCount val="42"/>
                <c:pt idx="0">
                  <c:v>408037.06860242</c:v>
                </c:pt>
                <c:pt idx="1">
                  <c:v>557947.442615894</c:v>
                </c:pt>
                <c:pt idx="2">
                  <c:v>688450.7078443113</c:v>
                </c:pt>
                <c:pt idx="3">
                  <c:v>139651.5910526316</c:v>
                </c:pt>
                <c:pt idx="4">
                  <c:v>1.38355987261863E6</c:v>
                </c:pt>
                <c:pt idx="5">
                  <c:v>1.44360300676568E6</c:v>
                </c:pt>
                <c:pt idx="6">
                  <c:v>1.49021735389571E6</c:v>
                </c:pt>
                <c:pt idx="7">
                  <c:v>1.37987554578512E6</c:v>
                </c:pt>
                <c:pt idx="8">
                  <c:v>1.68833889461165E6</c:v>
                </c:pt>
                <c:pt idx="9">
                  <c:v>1.81539366530253E6</c:v>
                </c:pt>
                <c:pt idx="10">
                  <c:v>1.84486011189637E6</c:v>
                </c:pt>
                <c:pt idx="11">
                  <c:v>1.21719564714859E6</c:v>
                </c:pt>
                <c:pt idx="12">
                  <c:v>1.28364912317613E6</c:v>
                </c:pt>
                <c:pt idx="13">
                  <c:v>1.24477412009294E6</c:v>
                </c:pt>
                <c:pt idx="14">
                  <c:v>1.15631267698905E6</c:v>
                </c:pt>
                <c:pt idx="15">
                  <c:v>997636.301822183</c:v>
                </c:pt>
                <c:pt idx="16">
                  <c:v>1.07381558688081E6</c:v>
                </c:pt>
                <c:pt idx="17">
                  <c:v>820001.1252580645</c:v>
                </c:pt>
                <c:pt idx="18">
                  <c:v>824951.1783397093</c:v>
                </c:pt>
                <c:pt idx="19">
                  <c:v>671530.1949706315</c:v>
                </c:pt>
                <c:pt idx="20">
                  <c:v>2.11010557720599E6</c:v>
                </c:pt>
                <c:pt idx="21">
                  <c:v>649737.2249896193</c:v>
                </c:pt>
                <c:pt idx="22">
                  <c:v>624934.6609176788</c:v>
                </c:pt>
                <c:pt idx="23">
                  <c:v>580844.0391010499</c:v>
                </c:pt>
                <c:pt idx="24">
                  <c:v>602617.7406246016</c:v>
                </c:pt>
                <c:pt idx="25">
                  <c:v>531432.2490965731</c:v>
                </c:pt>
                <c:pt idx="26">
                  <c:v>628695.2048220858</c:v>
                </c:pt>
                <c:pt idx="27">
                  <c:v>634754.6895498199</c:v>
                </c:pt>
                <c:pt idx="28">
                  <c:v>274296.7212891986</c:v>
                </c:pt>
                <c:pt idx="29">
                  <c:v>266707.483941276</c:v>
                </c:pt>
                <c:pt idx="30">
                  <c:v>688837.9214230127</c:v>
                </c:pt>
                <c:pt idx="31">
                  <c:v>836765.0850815216</c:v>
                </c:pt>
                <c:pt idx="32">
                  <c:v>1.1348964565802E6</c:v>
                </c:pt>
                <c:pt idx="33">
                  <c:v>1.4651062937788E6</c:v>
                </c:pt>
                <c:pt idx="34">
                  <c:v>1.52139756312996E6</c:v>
                </c:pt>
                <c:pt idx="35">
                  <c:v>1.79867944327729E6</c:v>
                </c:pt>
                <c:pt idx="36">
                  <c:v>2.07366710932964E6</c:v>
                </c:pt>
                <c:pt idx="37">
                  <c:v>2.4145645520726E6</c:v>
                </c:pt>
                <c:pt idx="38">
                  <c:v>2.4548099207222E6</c:v>
                </c:pt>
                <c:pt idx="39">
                  <c:v>3.54514097026749E6</c:v>
                </c:pt>
                <c:pt idx="40">
                  <c:v>2.83233600066204E6</c:v>
                </c:pt>
                <c:pt idx="41">
                  <c:v>2.912844E6</c:v>
                </c:pt>
              </c:numCache>
            </c:numRef>
          </c:val>
        </c:ser>
        <c:gapWidth val="50"/>
        <c:axId val="324662680"/>
        <c:axId val="324665800"/>
      </c:barChart>
      <c:catAx>
        <c:axId val="324662680"/>
        <c:scaling>
          <c:orientation val="minMax"/>
        </c:scaling>
        <c:axPos val="b"/>
        <c:numFmt formatCode="General" sourceLinked="1"/>
        <c:tickLblPos val="nextTo"/>
        <c:crossAx val="324665800"/>
        <c:crosses val="autoZero"/>
        <c:auto val="1"/>
        <c:lblAlgn val="ctr"/>
        <c:lblOffset val="100"/>
      </c:catAx>
      <c:valAx>
        <c:axId val="324665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000's of Inflation-Adjusted $2013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crossAx val="3246626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Ratio of Active Pension Plan Members to Those Receiving Benefit Payments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1737416156314"/>
          <c:y val="0.133237558618335"/>
          <c:w val="0.861888947214932"/>
          <c:h val="0.755396778125882"/>
        </c:manualLayout>
      </c:layout>
      <c:lineChart>
        <c:grouping val="standard"/>
        <c:ser>
          <c:idx val="0"/>
          <c:order val="0"/>
          <c:tx>
            <c:v>NYC Teacher Pension Fund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Data!$AK$12:$AK$53</c:f>
              <c:numCache>
                <c:formatCode>_(* #,##0.00_);_(* \(#,##0.00\);_(* "-"??_);_(@_)</c:formatCode>
                <c:ptCount val="42"/>
                <c:pt idx="0">
                  <c:v>2.961000518019685</c:v>
                </c:pt>
                <c:pt idx="1">
                  <c:v>2.523011100832562</c:v>
                </c:pt>
                <c:pt idx="2">
                  <c:v>3.405160947060388</c:v>
                </c:pt>
                <c:pt idx="3">
                  <c:v>5.06121662007134</c:v>
                </c:pt>
                <c:pt idx="4">
                  <c:v>3.135764342558498</c:v>
                </c:pt>
                <c:pt idx="5">
                  <c:v>2.630751332282519</c:v>
                </c:pt>
                <c:pt idx="6">
                  <c:v>2.577846242029089</c:v>
                </c:pt>
                <c:pt idx="7">
                  <c:v>2.62536422922159</c:v>
                </c:pt>
                <c:pt idx="8">
                  <c:v>2.606933643931349</c:v>
                </c:pt>
                <c:pt idx="9">
                  <c:v>2.524061677823292</c:v>
                </c:pt>
                <c:pt idx="10">
                  <c:v>2.402108974568248</c:v>
                </c:pt>
                <c:pt idx="11">
                  <c:v>2.41477988437066</c:v>
                </c:pt>
                <c:pt idx="12">
                  <c:v>2.517267314321529</c:v>
                </c:pt>
                <c:pt idx="13">
                  <c:v>2.605337806923898</c:v>
                </c:pt>
                <c:pt idx="14">
                  <c:v>2.60216906848908</c:v>
                </c:pt>
                <c:pt idx="15">
                  <c:v>2.782061688311688</c:v>
                </c:pt>
                <c:pt idx="16">
                  <c:v>2.50919917979832</c:v>
                </c:pt>
                <c:pt idx="17">
                  <c:v>2.954979649472548</c:v>
                </c:pt>
                <c:pt idx="18">
                  <c:v>2.582331187508561</c:v>
                </c:pt>
                <c:pt idx="19">
                  <c:v>2.310945338971921</c:v>
                </c:pt>
                <c:pt idx="20">
                  <c:v>1.983500734077509</c:v>
                </c:pt>
                <c:pt idx="21">
                  <c:v>2.03093950737095</c:v>
                </c:pt>
                <c:pt idx="22">
                  <c:v>1.783183903012423</c:v>
                </c:pt>
                <c:pt idx="23">
                  <c:v>1.794155280354613</c:v>
                </c:pt>
                <c:pt idx="24">
                  <c:v>1.794155280354613</c:v>
                </c:pt>
                <c:pt idx="25">
                  <c:v>1.520696562803705</c:v>
                </c:pt>
                <c:pt idx="26">
                  <c:v>1.567608861726509</c:v>
                </c:pt>
                <c:pt idx="27">
                  <c:v>1.588546871876874</c:v>
                </c:pt>
                <c:pt idx="28">
                  <c:v>1.464384813762935</c:v>
                </c:pt>
                <c:pt idx="29">
                  <c:v>1.464384813762935</c:v>
                </c:pt>
                <c:pt idx="30">
                  <c:v>1.467765165007046</c:v>
                </c:pt>
                <c:pt idx="31">
                  <c:v>1.685577650863552</c:v>
                </c:pt>
                <c:pt idx="32">
                  <c:v>1.44998726387902</c:v>
                </c:pt>
                <c:pt idx="33">
                  <c:v>1.424540357282566</c:v>
                </c:pt>
                <c:pt idx="34">
                  <c:v>1.627678465727477</c:v>
                </c:pt>
                <c:pt idx="35">
                  <c:v>1.737938865700957</c:v>
                </c:pt>
                <c:pt idx="36">
                  <c:v>1.611924041562164</c:v>
                </c:pt>
                <c:pt idx="37">
                  <c:v>1.705956407650655</c:v>
                </c:pt>
                <c:pt idx="38">
                  <c:v>1.621383016839842</c:v>
                </c:pt>
                <c:pt idx="39">
                  <c:v>1.644523880448813</c:v>
                </c:pt>
                <c:pt idx="40">
                  <c:v>1.458694260442389</c:v>
                </c:pt>
                <c:pt idx="41">
                  <c:v>1.480287319075394</c:v>
                </c:pt>
              </c:numCache>
            </c:numRef>
          </c:val>
        </c:ser>
        <c:ser>
          <c:idx val="1"/>
          <c:order val="1"/>
          <c:tx>
            <c:v>NY State Teacher Pension Fund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Data!$AL$12:$AL$53</c:f>
              <c:numCache>
                <c:formatCode>_(* #,##0.00_);_(* \(#,##0.00\);_(* "-"??_);_(@_)</c:formatCode>
                <c:ptCount val="42"/>
                <c:pt idx="15">
                  <c:v>2.881000932644125</c:v>
                </c:pt>
                <c:pt idx="16">
                  <c:v>2.887722802704364</c:v>
                </c:pt>
                <c:pt idx="17">
                  <c:v>3.05631176283073</c:v>
                </c:pt>
                <c:pt idx="18">
                  <c:v>2.84871570344425</c:v>
                </c:pt>
                <c:pt idx="19">
                  <c:v>2.775475081711162</c:v>
                </c:pt>
                <c:pt idx="20">
                  <c:v>2.514695839462072</c:v>
                </c:pt>
                <c:pt idx="21">
                  <c:v>2.392340157480315</c:v>
                </c:pt>
                <c:pt idx="22">
                  <c:v>2.452206711611238</c:v>
                </c:pt>
                <c:pt idx="23">
                  <c:v>2.508592708149863</c:v>
                </c:pt>
                <c:pt idx="24">
                  <c:v>2.409233167456082</c:v>
                </c:pt>
                <c:pt idx="25">
                  <c:v>2.247115533102429</c:v>
                </c:pt>
                <c:pt idx="26">
                  <c:v>2.219779145900518</c:v>
                </c:pt>
                <c:pt idx="27">
                  <c:v>2.210811257593916</c:v>
                </c:pt>
                <c:pt idx="28">
                  <c:v>2.189222423863783</c:v>
                </c:pt>
                <c:pt idx="29">
                  <c:v>2.210995065711887</c:v>
                </c:pt>
                <c:pt idx="30">
                  <c:v>2.150138014396796</c:v>
                </c:pt>
                <c:pt idx="31">
                  <c:v>2.089858673969639</c:v>
                </c:pt>
                <c:pt idx="32">
                  <c:v>2.085258398785559</c:v>
                </c:pt>
                <c:pt idx="33">
                  <c:v>2.077446638739278</c:v>
                </c:pt>
                <c:pt idx="34">
                  <c:v>2.040704494937021</c:v>
                </c:pt>
                <c:pt idx="35">
                  <c:v>2.02528180475037</c:v>
                </c:pt>
                <c:pt idx="36">
                  <c:v>2.011156795036872</c:v>
                </c:pt>
                <c:pt idx="37">
                  <c:v>2.012664498481552</c:v>
                </c:pt>
                <c:pt idx="38">
                  <c:v>2.016383726345201</c:v>
                </c:pt>
                <c:pt idx="39">
                  <c:v>1.979997740655492</c:v>
                </c:pt>
                <c:pt idx="40">
                  <c:v>1.805396096440873</c:v>
                </c:pt>
                <c:pt idx="41">
                  <c:v>1.741241444294669</c:v>
                </c:pt>
              </c:numCache>
            </c:numRef>
          </c:val>
        </c:ser>
        <c:ser>
          <c:idx val="2"/>
          <c:order val="2"/>
          <c:tx>
            <c:v>New Jersey Teacher Pension Fund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Data!$AM$12:$AM$53</c:f>
              <c:numCache>
                <c:formatCode>_(* #,##0.00_);_(* \(#,##0.00\);_(* "-"??_);_(@_)</c:formatCode>
                <c:ptCount val="42"/>
                <c:pt idx="15">
                  <c:v>3.612480217047253</c:v>
                </c:pt>
                <c:pt idx="16">
                  <c:v>3.568454337685107</c:v>
                </c:pt>
                <c:pt idx="17">
                  <c:v>3.196607392122352</c:v>
                </c:pt>
                <c:pt idx="18">
                  <c:v>3.101412669975623</c:v>
                </c:pt>
                <c:pt idx="19">
                  <c:v>3.033540054619936</c:v>
                </c:pt>
                <c:pt idx="20">
                  <c:v>2.940317791950736</c:v>
                </c:pt>
                <c:pt idx="21">
                  <c:v>2.813292205604085</c:v>
                </c:pt>
                <c:pt idx="22">
                  <c:v>2.778974449516987</c:v>
                </c:pt>
                <c:pt idx="23">
                  <c:v>2.632686506899746</c:v>
                </c:pt>
                <c:pt idx="24">
                  <c:v>2.579724840412048</c:v>
                </c:pt>
                <c:pt idx="25">
                  <c:v>2.516252006420546</c:v>
                </c:pt>
                <c:pt idx="26">
                  <c:v>2.491630808950086</c:v>
                </c:pt>
                <c:pt idx="27">
                  <c:v>2.344202039364477</c:v>
                </c:pt>
                <c:pt idx="28">
                  <c:v>2.398745835782873</c:v>
                </c:pt>
                <c:pt idx="29">
                  <c:v>2.383275978155158</c:v>
                </c:pt>
                <c:pt idx="30">
                  <c:v>2.262437577761491</c:v>
                </c:pt>
                <c:pt idx="31">
                  <c:v>2.30634974533107</c:v>
                </c:pt>
                <c:pt idx="32">
                  <c:v>2.244860177336061</c:v>
                </c:pt>
                <c:pt idx="33">
                  <c:v>2.167126326980263</c:v>
                </c:pt>
                <c:pt idx="34">
                  <c:v>2.089721548747336</c:v>
                </c:pt>
                <c:pt idx="35">
                  <c:v>1.971359917774352</c:v>
                </c:pt>
                <c:pt idx="36">
                  <c:v>1.894580509991646</c:v>
                </c:pt>
                <c:pt idx="37">
                  <c:v>1.848505382668065</c:v>
                </c:pt>
                <c:pt idx="38">
                  <c:v>1.815010531301021</c:v>
                </c:pt>
                <c:pt idx="39">
                  <c:v>1.622014964819753</c:v>
                </c:pt>
                <c:pt idx="40">
                  <c:v>1.706637803400781</c:v>
                </c:pt>
                <c:pt idx="41">
                  <c:v>1.675744736612213</c:v>
                </c:pt>
              </c:numCache>
            </c:numRef>
          </c:val>
        </c:ser>
        <c:marker val="1"/>
        <c:axId val="324636280"/>
        <c:axId val="324641320"/>
      </c:lineChart>
      <c:catAx>
        <c:axId val="324636280"/>
        <c:scaling>
          <c:orientation val="minMax"/>
        </c:scaling>
        <c:axPos val="b"/>
        <c:numFmt formatCode="General" sourceLinked="1"/>
        <c:tickLblPos val="nextTo"/>
        <c:crossAx val="324641320"/>
        <c:crosses val="autoZero"/>
        <c:auto val="1"/>
        <c:lblAlgn val="ctr"/>
        <c:lblOffset val="100"/>
      </c:catAx>
      <c:valAx>
        <c:axId val="324641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Number of Active (Working) Pension Plan Members / Beneficiaries Receiving Payments</a:t>
                </a:r>
              </a:p>
            </c:rich>
          </c:tx>
          <c:layout>
            <c:manualLayout>
              <c:xMode val="edge"/>
              <c:yMode val="edge"/>
              <c:x val="0.00324724409448819"/>
              <c:y val="0.133237610004632"/>
            </c:manualLayout>
          </c:layout>
        </c:title>
        <c:numFmt formatCode="_(* #,##0.00_);_(* \(#,##0.00\);_(* &quot;-&quot;??_);_(@_)" sourceLinked="1"/>
        <c:tickLblPos val="nextTo"/>
        <c:crossAx val="324636280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legend>
      <c:legendPos val="b"/>
      <c:layout/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NYC Teacher Pension Plan Members and Beneficiaries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Active (Working) Members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Data!$AN$12:$AN$53</c:f>
              <c:numCache>
                <c:formatCode>#,##0</c:formatCode>
                <c:ptCount val="42"/>
                <c:pt idx="0">
                  <c:v>40012.0</c:v>
                </c:pt>
                <c:pt idx="1">
                  <c:v>43638.0</c:v>
                </c:pt>
                <c:pt idx="2">
                  <c:v>64000.0</c:v>
                </c:pt>
                <c:pt idx="3">
                  <c:v>105000.0</c:v>
                </c:pt>
                <c:pt idx="4">
                  <c:v>79200.0</c:v>
                </c:pt>
                <c:pt idx="5">
                  <c:v>70099.0</c:v>
                </c:pt>
                <c:pt idx="6">
                  <c:v>71958.0</c:v>
                </c:pt>
                <c:pt idx="7">
                  <c:v>75684.0</c:v>
                </c:pt>
                <c:pt idx="8">
                  <c:v>76099.0</c:v>
                </c:pt>
                <c:pt idx="9">
                  <c:v>75790.0</c:v>
                </c:pt>
                <c:pt idx="10">
                  <c:v>73579.0</c:v>
                </c:pt>
                <c:pt idx="11">
                  <c:v>74764.0</c:v>
                </c:pt>
                <c:pt idx="12">
                  <c:v>80326.0</c:v>
                </c:pt>
                <c:pt idx="13">
                  <c:v>85416.0</c:v>
                </c:pt>
                <c:pt idx="14">
                  <c:v>87576.0</c:v>
                </c:pt>
                <c:pt idx="15">
                  <c:v>95970.0</c:v>
                </c:pt>
                <c:pt idx="16">
                  <c:v>89330.0</c:v>
                </c:pt>
                <c:pt idx="17">
                  <c:v>106725.0</c:v>
                </c:pt>
                <c:pt idx="18">
                  <c:v>94268.0</c:v>
                </c:pt>
                <c:pt idx="19">
                  <c:v>87980.0</c:v>
                </c:pt>
                <c:pt idx="20">
                  <c:v>85114.0</c:v>
                </c:pt>
                <c:pt idx="21" formatCode="_(* #,##0_);_(* \(#,##0\);_(* &quot;-&quot;??_);_(@_)">
                  <c:v>87895.0</c:v>
                </c:pt>
                <c:pt idx="22" formatCode="_(* #,##0_);_(* \(#,##0\);_(* &quot;-&quot;??_);_(@_)">
                  <c:v>77367.0</c:v>
                </c:pt>
                <c:pt idx="23" formatCode="_(* #,##0_);_(* \(#,##0\);_(* &quot;-&quot;??_);_(@_)">
                  <c:v>78523.0</c:v>
                </c:pt>
                <c:pt idx="24" formatCode="_(* #,##0_);_(* \(#,##0\);_(* &quot;-&quot;??_);_(@_)">
                  <c:v>78523.0</c:v>
                </c:pt>
                <c:pt idx="25" formatCode="_(* #,##0_);_(* \(#,##0\);_(* &quot;-&quot;??_);_(@_)">
                  <c:v>76672.0</c:v>
                </c:pt>
                <c:pt idx="26" formatCode="_(* #,##0_);_(* \(#,##0\);_(* &quot;-&quot;??_);_(@_)">
                  <c:v>90288.0</c:v>
                </c:pt>
                <c:pt idx="27" formatCode="_(* #,##0_);_(* \(#,##0\);_(* &quot;-&quot;??_);_(@_)">
                  <c:v>95370.0</c:v>
                </c:pt>
                <c:pt idx="28" formatCode="_(* #,##0_);_(* \(#,##0\);_(* &quot;-&quot;??_);_(@_)">
                  <c:v>89717.0</c:v>
                </c:pt>
                <c:pt idx="29" formatCode="_(* #,##0_);_(* \(#,##0\);_(* &quot;-&quot;??_);_(@_)">
                  <c:v>89717.0</c:v>
                </c:pt>
                <c:pt idx="30" formatCode="_(* #,##0_);_(* \(#,##0\);_(* &quot;-&quot;??_);_(@_)">
                  <c:v>94778.0</c:v>
                </c:pt>
                <c:pt idx="31" formatCode="_(* #,##0_);_(* \(#,##0\);_(* &quot;-&quot;??_);_(@_)">
                  <c:v>97986.0</c:v>
                </c:pt>
                <c:pt idx="32" formatCode="_(* #,##0_);_(* \(#,##0\);_(* &quot;-&quot;??_);_(@_)">
                  <c:v>108156.0</c:v>
                </c:pt>
                <c:pt idx="33" formatCode="_(* #,##0_);_(* \(#,##0\);_(* &quot;-&quot;??_);_(@_)">
                  <c:v>109248.0</c:v>
                </c:pt>
                <c:pt idx="34" formatCode="_(* #,##0_);_(* \(#,##0\);_(* &quot;-&quot;??_);_(@_)">
                  <c:v>109992.0</c:v>
                </c:pt>
                <c:pt idx="35" formatCode="_(* #,##0_);_(* \(#,##0\);_(* &quot;-&quot;??_);_(@_)">
                  <c:v>113258.0</c:v>
                </c:pt>
                <c:pt idx="36" formatCode="_(* #,##0_);_(* \(#,##0\);_(* &quot;-&quot;??_);_(@_)">
                  <c:v>112472.0</c:v>
                </c:pt>
                <c:pt idx="37" formatCode="_(* #,##0_);_(* \(#,##0\);_(* &quot;-&quot;??_);_(@_)">
                  <c:v>112472.0</c:v>
                </c:pt>
                <c:pt idx="38" formatCode="_(* #,##0_);_(* \(#,##0\);_(* &quot;-&quot;??_);_(@_)">
                  <c:v>113132.0</c:v>
                </c:pt>
                <c:pt idx="39" formatCode="_(* #,##0_);_(* \(#,##0\);_(* &quot;-&quot;??_);_(@_)">
                  <c:v>115934.0</c:v>
                </c:pt>
                <c:pt idx="40" formatCode="_(* #,##0_);_(* \(#,##0\);_(* &quot;-&quot;??_);_(@_)">
                  <c:v>111647.0</c:v>
                </c:pt>
                <c:pt idx="41" formatCode="_(* #,##0_);_(* \(#,##0\);_(* &quot;-&quot;??_);_(@_)">
                  <c:v>109636.0</c:v>
                </c:pt>
              </c:numCache>
            </c:numRef>
          </c:val>
        </c:ser>
        <c:ser>
          <c:idx val="1"/>
          <c:order val="1"/>
          <c:tx>
            <c:v>Inactive (Not Working or Drawing Benefits)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Data!$AO$12:$AO$53</c:f>
              <c:numCache>
                <c:formatCode>General</c:formatCode>
                <c:ptCount val="42"/>
                <c:pt idx="27" formatCode="_(* #,##0_);_(* \(#,##0\);_(* &quot;-&quot;??_);_(@_)">
                  <c:v>0.0</c:v>
                </c:pt>
                <c:pt idx="28" formatCode="_(* #,##0_);_(* \(#,##0\);_(* &quot;-&quot;??_);_(@_)">
                  <c:v>0.0</c:v>
                </c:pt>
                <c:pt idx="29" formatCode="_(* #,##0_);_(* \(#,##0\);_(* &quot;-&quot;??_);_(@_)">
                  <c:v>0.0</c:v>
                </c:pt>
                <c:pt idx="30" formatCode="_(* #,##0_);_(* \(#,##0\);_(* &quot;-&quot;??_);_(@_)">
                  <c:v>0.0</c:v>
                </c:pt>
                <c:pt idx="31" formatCode="_(* #,##0_);_(* \(#,##0\);_(* &quot;-&quot;??_);_(@_)">
                  <c:v>4307.0</c:v>
                </c:pt>
                <c:pt idx="32" formatCode="_(* #,##0_);_(* \(#,##0\);_(* &quot;-&quot;??_);_(@_)">
                  <c:v>0.0</c:v>
                </c:pt>
                <c:pt idx="33" formatCode="_(* #,##0_);_(* \(#,##0\);_(* &quot;-&quot;??_);_(@_)">
                  <c:v>4698.0</c:v>
                </c:pt>
                <c:pt idx="34" formatCode="_(* #,##0_);_(* \(#,##0\);_(* &quot;-&quot;??_);_(@_)">
                  <c:v>3907.0</c:v>
                </c:pt>
                <c:pt idx="35" formatCode="_(* #,##0_);_(* \(#,##0\);_(* &quot;-&quot;??_);_(@_)">
                  <c:v>5172.0</c:v>
                </c:pt>
                <c:pt idx="36" formatCode="_(* #,##0_);_(* \(#,##0\);_(* &quot;-&quot;??_);_(@_)">
                  <c:v>5801.0</c:v>
                </c:pt>
                <c:pt idx="37" formatCode="_(* #,##0_);_(* \(#,##0\);_(* &quot;-&quot;??_);_(@_)">
                  <c:v>6004.0</c:v>
                </c:pt>
                <c:pt idx="38" formatCode="_(* #,##0_);_(* \(#,##0\);_(* &quot;-&quot;??_);_(@_)">
                  <c:v>17970.0</c:v>
                </c:pt>
                <c:pt idx="39" formatCode="_(* #,##0_);_(* \(#,##0\);_(* &quot;-&quot;??_);_(@_)">
                  <c:v>18303.0</c:v>
                </c:pt>
                <c:pt idx="40" formatCode="_(* #,##0_);_(* \(#,##0\);_(* &quot;-&quot;??_);_(@_)">
                  <c:v>18973.0</c:v>
                </c:pt>
                <c:pt idx="41" formatCode="_(* #,##0_);_(* \(#,##0\);_(* &quot;-&quot;??_);_(@_)">
                  <c:v>19870.0</c:v>
                </c:pt>
              </c:numCache>
            </c:numRef>
          </c:val>
        </c:ser>
        <c:ser>
          <c:idx val="2"/>
          <c:order val="2"/>
          <c:tx>
            <c:v>Beneficiaries Receiving Payments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Data!$AP$12:$AP$53</c:f>
              <c:numCache>
                <c:formatCode>#,##0</c:formatCode>
                <c:ptCount val="42"/>
                <c:pt idx="0">
                  <c:v>13513.0</c:v>
                </c:pt>
                <c:pt idx="1">
                  <c:v>17296.0</c:v>
                </c:pt>
                <c:pt idx="2">
                  <c:v>18795.0</c:v>
                </c:pt>
                <c:pt idx="3">
                  <c:v>20746.0</c:v>
                </c:pt>
                <c:pt idx="4">
                  <c:v>25257.0</c:v>
                </c:pt>
                <c:pt idx="5">
                  <c:v>26646.0</c:v>
                </c:pt>
                <c:pt idx="6">
                  <c:v>27914.0</c:v>
                </c:pt>
                <c:pt idx="7">
                  <c:v>28828.0</c:v>
                </c:pt>
                <c:pt idx="8">
                  <c:v>29191.0</c:v>
                </c:pt>
                <c:pt idx="9">
                  <c:v>30027.0</c:v>
                </c:pt>
                <c:pt idx="10">
                  <c:v>30631.0</c:v>
                </c:pt>
                <c:pt idx="11">
                  <c:v>30961.0</c:v>
                </c:pt>
                <c:pt idx="12">
                  <c:v>31910.0</c:v>
                </c:pt>
                <c:pt idx="13">
                  <c:v>32785.0</c:v>
                </c:pt>
                <c:pt idx="14">
                  <c:v>33655.0</c:v>
                </c:pt>
                <c:pt idx="15">
                  <c:v>34496.0</c:v>
                </c:pt>
                <c:pt idx="16">
                  <c:v>35601.0</c:v>
                </c:pt>
                <c:pt idx="17">
                  <c:v>36117.0</c:v>
                </c:pt>
                <c:pt idx="18">
                  <c:v>36505.0</c:v>
                </c:pt>
                <c:pt idx="19">
                  <c:v>38071.0</c:v>
                </c:pt>
                <c:pt idx="20">
                  <c:v>42911.0</c:v>
                </c:pt>
                <c:pt idx="21" formatCode="_(* #,##0_);_(* \(#,##0\);_(* &quot;-&quot;??_);_(@_)">
                  <c:v>43278.0</c:v>
                </c:pt>
                <c:pt idx="22" formatCode="_(* #,##0_);_(* \(#,##0\);_(* &quot;-&quot;??_);_(@_)">
                  <c:v>43387.0</c:v>
                </c:pt>
                <c:pt idx="23" formatCode="_(* #,##0_);_(* \(#,##0\);_(* &quot;-&quot;??_);_(@_)">
                  <c:v>43766.0</c:v>
                </c:pt>
                <c:pt idx="24" formatCode="_(* #,##0_);_(* \(#,##0\);_(* &quot;-&quot;??_);_(@_)">
                  <c:v>43766.0</c:v>
                </c:pt>
                <c:pt idx="25" formatCode="_(* #,##0_);_(* \(#,##0\);_(* &quot;-&quot;??_);_(@_)">
                  <c:v>50419.0</c:v>
                </c:pt>
                <c:pt idx="26" formatCode="_(* #,##0_);_(* \(#,##0\);_(* &quot;-&quot;??_);_(@_)">
                  <c:v>57596.0</c:v>
                </c:pt>
                <c:pt idx="27" formatCode="_(* #,##0_);_(* \(#,##0\);_(* &quot;-&quot;??_);_(@_)">
                  <c:v>60036.0</c:v>
                </c:pt>
                <c:pt idx="28" formatCode="_(* #,##0_);_(* \(#,##0\);_(* &quot;-&quot;??_);_(@_)">
                  <c:v>61266.0</c:v>
                </c:pt>
                <c:pt idx="29" formatCode="_(* #,##0_);_(* \(#,##0\);_(* &quot;-&quot;??_);_(@_)">
                  <c:v>61266.0</c:v>
                </c:pt>
                <c:pt idx="30" formatCode="_(* #,##0_);_(* \(#,##0\);_(* &quot;-&quot;??_);_(@_)">
                  <c:v>64573.0</c:v>
                </c:pt>
                <c:pt idx="31" formatCode="_(* #,##0_);_(* \(#,##0\);_(* &quot;-&quot;??_);_(@_)">
                  <c:v>58132.0</c:v>
                </c:pt>
                <c:pt idx="32" formatCode="_(* #,##0_);_(* \(#,##0\);_(* &quot;-&quot;??_);_(@_)">
                  <c:v>74591.0</c:v>
                </c:pt>
                <c:pt idx="33" formatCode="_(* #,##0_);_(* \(#,##0\);_(* &quot;-&quot;??_);_(@_)">
                  <c:v>76690.0</c:v>
                </c:pt>
                <c:pt idx="34" formatCode="_(* #,##0_);_(* \(#,##0\);_(* &quot;-&quot;??_);_(@_)">
                  <c:v>67576.0</c:v>
                </c:pt>
                <c:pt idx="35" formatCode="_(* #,##0_);_(* \(#,##0\);_(* &quot;-&quot;??_);_(@_)">
                  <c:v>65168.0</c:v>
                </c:pt>
                <c:pt idx="36" formatCode="_(* #,##0_);_(* \(#,##0\);_(* &quot;-&quot;??_);_(@_)">
                  <c:v>69775.0</c:v>
                </c:pt>
                <c:pt idx="37" formatCode="_(* #,##0_);_(* \(#,##0\);_(* &quot;-&quot;??_);_(@_)">
                  <c:v>65929.0</c:v>
                </c:pt>
                <c:pt idx="38" formatCode="_(* #,##0_);_(* \(#,##0\);_(* &quot;-&quot;??_);_(@_)">
                  <c:v>69775.0</c:v>
                </c:pt>
                <c:pt idx="39" formatCode="_(* #,##0_);_(* \(#,##0\);_(* &quot;-&quot;??_);_(@_)">
                  <c:v>70497.0</c:v>
                </c:pt>
                <c:pt idx="40" formatCode="_(* #,##0_);_(* \(#,##0\);_(* &quot;-&quot;??_);_(@_)">
                  <c:v>76539.0</c:v>
                </c:pt>
                <c:pt idx="41" formatCode="_(* #,##0_);_(* \(#,##0\);_(* &quot;-&quot;??_);_(@_)">
                  <c:v>74064.0</c:v>
                </c:pt>
              </c:numCache>
            </c:numRef>
          </c:val>
        </c:ser>
        <c:marker val="1"/>
        <c:axId val="324029016"/>
        <c:axId val="324579368"/>
      </c:lineChart>
      <c:catAx>
        <c:axId val="3240290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24579368"/>
        <c:crosses val="autoZero"/>
        <c:auto val="1"/>
        <c:lblAlgn val="ctr"/>
        <c:lblOffset val="100"/>
        <c:tickLblSkip val="1"/>
      </c:catAx>
      <c:valAx>
        <c:axId val="324579368"/>
        <c:scaling>
          <c:orientation val="minMax"/>
        </c:scaling>
        <c:axPos val="l"/>
        <c:majorGridlines/>
        <c:numFmt formatCode="#,##0" sourceLinked="1"/>
        <c:tickLblPos val="nextTo"/>
        <c:crossAx val="32402901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/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Pension Benefit Payments:  Percent of Assets At Year-End</a:t>
            </a:r>
          </a:p>
        </c:rich>
      </c:tx>
      <c:layout>
        <c:manualLayout>
          <c:xMode val="edge"/>
          <c:yMode val="edge"/>
          <c:x val="0.180529483814523"/>
          <c:y val="0.00435729847494553"/>
        </c:manualLayout>
      </c:layout>
    </c:title>
    <c:plotArea>
      <c:layout/>
      <c:lineChart>
        <c:grouping val="standard"/>
        <c:ser>
          <c:idx val="0"/>
          <c:order val="0"/>
          <c:tx>
            <c:v>NYC Teacher Pension Plan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Data!$AE$12:$AE$53</c:f>
              <c:numCache>
                <c:formatCode>0.0%</c:formatCode>
                <c:ptCount val="42"/>
                <c:pt idx="0">
                  <c:v>0.0404509341687475</c:v>
                </c:pt>
                <c:pt idx="1">
                  <c:v>0.0509014169938164</c:v>
                </c:pt>
                <c:pt idx="2">
                  <c:v>0.0465138651995432</c:v>
                </c:pt>
                <c:pt idx="3">
                  <c:v>0.0797585097246097</c:v>
                </c:pt>
                <c:pt idx="4">
                  <c:v>0.101371896722939</c:v>
                </c:pt>
                <c:pt idx="5">
                  <c:v>0.0756198764836001</c:v>
                </c:pt>
                <c:pt idx="6">
                  <c:v>0.0795015614631455</c:v>
                </c:pt>
                <c:pt idx="7">
                  <c:v>0.0762102595630712</c:v>
                </c:pt>
                <c:pt idx="8">
                  <c:v>0.0700357746542142</c:v>
                </c:pt>
                <c:pt idx="9">
                  <c:v>0.0641629790014077</c:v>
                </c:pt>
                <c:pt idx="10">
                  <c:v>0.0659879782890632</c:v>
                </c:pt>
                <c:pt idx="11">
                  <c:v>0.055180075262894</c:v>
                </c:pt>
                <c:pt idx="12">
                  <c:v>0.0602170509834605</c:v>
                </c:pt>
                <c:pt idx="13">
                  <c:v>0.0522844700356717</c:v>
                </c:pt>
                <c:pt idx="14">
                  <c:v>0.0498921588627904</c:v>
                </c:pt>
                <c:pt idx="15">
                  <c:v>0.0465688823802858</c:v>
                </c:pt>
                <c:pt idx="16">
                  <c:v>0.0461863884507917</c:v>
                </c:pt>
                <c:pt idx="17">
                  <c:v>0.0437756965781674</c:v>
                </c:pt>
                <c:pt idx="18">
                  <c:v>0.0408188402989451</c:v>
                </c:pt>
                <c:pt idx="19">
                  <c:v>0.0482113981132027</c:v>
                </c:pt>
                <c:pt idx="20">
                  <c:v>0.0605767599387701</c:v>
                </c:pt>
                <c:pt idx="21">
                  <c:v>0.0545432087883185</c:v>
                </c:pt>
                <c:pt idx="22">
                  <c:v>0.0578462997463515</c:v>
                </c:pt>
                <c:pt idx="23">
                  <c:v>0.0540816847129549</c:v>
                </c:pt>
                <c:pt idx="24">
                  <c:v>0.0676172543554526</c:v>
                </c:pt>
                <c:pt idx="25">
                  <c:v>0.0733038425938429</c:v>
                </c:pt>
                <c:pt idx="26">
                  <c:v>0.0590103863225248</c:v>
                </c:pt>
                <c:pt idx="27">
                  <c:v>0.0573840476803182</c:v>
                </c:pt>
                <c:pt idx="28">
                  <c:v>0.077141032520747</c:v>
                </c:pt>
                <c:pt idx="29">
                  <c:v>0.077141032520747</c:v>
                </c:pt>
                <c:pt idx="30">
                  <c:v>0.0555271723716954</c:v>
                </c:pt>
                <c:pt idx="31">
                  <c:v>0.086276862581354</c:v>
                </c:pt>
                <c:pt idx="32">
                  <c:v>0.0798171115270926</c:v>
                </c:pt>
                <c:pt idx="33">
                  <c:v>0.0732701790903914</c:v>
                </c:pt>
                <c:pt idx="34">
                  <c:v>0.0714071212181381</c:v>
                </c:pt>
                <c:pt idx="35">
                  <c:v>0.0771498387445087</c:v>
                </c:pt>
                <c:pt idx="36">
                  <c:v>0.0920140395100329</c:v>
                </c:pt>
                <c:pt idx="37">
                  <c:v>0.15864759841898</c:v>
                </c:pt>
                <c:pt idx="38">
                  <c:v>0.145937675311001</c:v>
                </c:pt>
                <c:pt idx="39">
                  <c:v>0.147510044728648</c:v>
                </c:pt>
                <c:pt idx="40">
                  <c:v>0.130916052692612</c:v>
                </c:pt>
                <c:pt idx="41">
                  <c:v>0.121912664319854</c:v>
                </c:pt>
              </c:numCache>
            </c:numRef>
          </c:val>
        </c:ser>
        <c:ser>
          <c:idx val="1"/>
          <c:order val="1"/>
          <c:tx>
            <c:v>Ny State Teacher Pension Plan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Data!$AF$12:$AF$53</c:f>
              <c:numCache>
                <c:formatCode>0.0%</c:formatCode>
                <c:ptCount val="42"/>
                <c:pt idx="0">
                  <c:v>0.0289252048407791</c:v>
                </c:pt>
                <c:pt idx="1">
                  <c:v>0.0300665491275469</c:v>
                </c:pt>
                <c:pt idx="2">
                  <c:v>0.0295620300120854</c:v>
                </c:pt>
                <c:pt idx="3">
                  <c:v>0.0422961799920024</c:v>
                </c:pt>
                <c:pt idx="4">
                  <c:v>0.0447144267519037</c:v>
                </c:pt>
                <c:pt idx="5">
                  <c:v>0.0435474646850291</c:v>
                </c:pt>
                <c:pt idx="6">
                  <c:v>0.0450131015843284</c:v>
                </c:pt>
                <c:pt idx="7">
                  <c:v>0.0449210262700135</c:v>
                </c:pt>
                <c:pt idx="8">
                  <c:v>0.0451841598002288</c:v>
                </c:pt>
                <c:pt idx="9">
                  <c:v>0.0427679411029171</c:v>
                </c:pt>
                <c:pt idx="10">
                  <c:v>0.0417954955552096</c:v>
                </c:pt>
                <c:pt idx="11">
                  <c:v>0.0410880913484379</c:v>
                </c:pt>
                <c:pt idx="12">
                  <c:v>0.03681747316329</c:v>
                </c:pt>
                <c:pt idx="13">
                  <c:v>0.0370442318599946</c:v>
                </c:pt>
                <c:pt idx="14">
                  <c:v>0.0366356822207666</c:v>
                </c:pt>
                <c:pt idx="15">
                  <c:v>0.0364679754993262</c:v>
                </c:pt>
                <c:pt idx="16">
                  <c:v>0.036239223056249</c:v>
                </c:pt>
                <c:pt idx="17">
                  <c:v>0.0362409161739745</c:v>
                </c:pt>
                <c:pt idx="18">
                  <c:v>0.0376386235207955</c:v>
                </c:pt>
                <c:pt idx="19">
                  <c:v>0.0396602481273272</c:v>
                </c:pt>
                <c:pt idx="20">
                  <c:v>0.0435851499551509</c:v>
                </c:pt>
                <c:pt idx="21">
                  <c:v>0.0448945053626692</c:v>
                </c:pt>
                <c:pt idx="22">
                  <c:v>0.0451923833889662</c:v>
                </c:pt>
                <c:pt idx="23">
                  <c:v>0.0438211121209857</c:v>
                </c:pt>
                <c:pt idx="24">
                  <c:v>0.0451178585749605</c:v>
                </c:pt>
                <c:pt idx="25">
                  <c:v>0.0464955043104197</c:v>
                </c:pt>
                <c:pt idx="26">
                  <c:v>0.0459541258860071</c:v>
                </c:pt>
                <c:pt idx="27">
                  <c:v>0.0468475807368124</c:v>
                </c:pt>
                <c:pt idx="28">
                  <c:v>0.047095413498742</c:v>
                </c:pt>
                <c:pt idx="29">
                  <c:v>0.0530328907038854</c:v>
                </c:pt>
                <c:pt idx="30">
                  <c:v>0.0441159181818853</c:v>
                </c:pt>
                <c:pt idx="31">
                  <c:v>0.0502916381179712</c:v>
                </c:pt>
                <c:pt idx="32">
                  <c:v>0.0492735353742936</c:v>
                </c:pt>
                <c:pt idx="33">
                  <c:v>0.0493730187318789</c:v>
                </c:pt>
                <c:pt idx="34">
                  <c:v>0.0490781844517215</c:v>
                </c:pt>
                <c:pt idx="35">
                  <c:v>0.0399615446646415</c:v>
                </c:pt>
                <c:pt idx="36">
                  <c:v>0.0520535116198534</c:v>
                </c:pt>
                <c:pt idx="37">
                  <c:v>0.0723880324680054</c:v>
                </c:pt>
                <c:pt idx="38">
                  <c:v>0.0705233479374737</c:v>
                </c:pt>
                <c:pt idx="39">
                  <c:v>0.0638680192968176</c:v>
                </c:pt>
                <c:pt idx="40">
                  <c:v>0.0685291576918639</c:v>
                </c:pt>
                <c:pt idx="41">
                  <c:v>0.06544262724996</c:v>
                </c:pt>
              </c:numCache>
            </c:numRef>
          </c:val>
        </c:ser>
        <c:ser>
          <c:idx val="2"/>
          <c:order val="2"/>
          <c:tx>
            <c:v>NJ Teacher Pension Plan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Data!$AG$12:$AG$53</c:f>
              <c:numCache>
                <c:formatCode>0.0%</c:formatCode>
                <c:ptCount val="42"/>
                <c:pt idx="0">
                  <c:v>0.0402064951001573</c:v>
                </c:pt>
                <c:pt idx="1">
                  <c:v>0.0521267353415719</c:v>
                </c:pt>
                <c:pt idx="2">
                  <c:v>0.0562651605462084</c:v>
                </c:pt>
                <c:pt idx="3">
                  <c:v>0.050667764496766</c:v>
                </c:pt>
                <c:pt idx="4">
                  <c:v>0.0577968100465152</c:v>
                </c:pt>
                <c:pt idx="5">
                  <c:v>0.0596835095796981</c:v>
                </c:pt>
                <c:pt idx="6">
                  <c:v>0.0605756978547571</c:v>
                </c:pt>
                <c:pt idx="7">
                  <c:v>0.0613585997085266</c:v>
                </c:pt>
                <c:pt idx="8">
                  <c:v>0.0612782659547585</c:v>
                </c:pt>
                <c:pt idx="9">
                  <c:v>0.0617645206534474</c:v>
                </c:pt>
                <c:pt idx="10">
                  <c:v>0.0647214793880249</c:v>
                </c:pt>
                <c:pt idx="11">
                  <c:v>0.06109371586689</c:v>
                </c:pt>
                <c:pt idx="12">
                  <c:v>0.0573463397442577</c:v>
                </c:pt>
                <c:pt idx="13">
                  <c:v>0.0546786832356748</c:v>
                </c:pt>
                <c:pt idx="14">
                  <c:v>0.0513387309213941</c:v>
                </c:pt>
                <c:pt idx="15">
                  <c:v>0.0500183143809013</c:v>
                </c:pt>
                <c:pt idx="16">
                  <c:v>0.0584923997636701</c:v>
                </c:pt>
                <c:pt idx="17">
                  <c:v>0.054146610380103</c:v>
                </c:pt>
                <c:pt idx="18">
                  <c:v>0.0534746240698034</c:v>
                </c:pt>
                <c:pt idx="19">
                  <c:v>0.0541212743359615</c:v>
                </c:pt>
                <c:pt idx="20">
                  <c:v>0.0587286027599088</c:v>
                </c:pt>
                <c:pt idx="21">
                  <c:v>0.0624574432814558</c:v>
                </c:pt>
                <c:pt idx="22">
                  <c:v>0.0645515781694954</c:v>
                </c:pt>
                <c:pt idx="23">
                  <c:v>0.0680558626870301</c:v>
                </c:pt>
                <c:pt idx="24">
                  <c:v>0.0658229107149282</c:v>
                </c:pt>
                <c:pt idx="25">
                  <c:v>0.0603738269429832</c:v>
                </c:pt>
                <c:pt idx="26">
                  <c:v>0.0574144056194929</c:v>
                </c:pt>
                <c:pt idx="27">
                  <c:v>0.0574307458973469</c:v>
                </c:pt>
                <c:pt idx="28">
                  <c:v>0.0515243886425036</c:v>
                </c:pt>
                <c:pt idx="29">
                  <c:v>0.0612859543677948</c:v>
                </c:pt>
                <c:pt idx="30">
                  <c:v>0.0742323539911193</c:v>
                </c:pt>
                <c:pt idx="31">
                  <c:v>0.0902527388924811</c:v>
                </c:pt>
                <c:pt idx="32">
                  <c:v>0.100839713712394</c:v>
                </c:pt>
                <c:pt idx="33">
                  <c:v>0.110918579341658</c:v>
                </c:pt>
                <c:pt idx="34">
                  <c:v>0.117700871364572</c:v>
                </c:pt>
                <c:pt idx="35">
                  <c:v>0.0722102564178834</c:v>
                </c:pt>
                <c:pt idx="36">
                  <c:v>0.0941022956209958</c:v>
                </c:pt>
                <c:pt idx="37">
                  <c:v>0.115353707942972</c:v>
                </c:pt>
                <c:pt idx="38">
                  <c:v>0.115847936515012</c:v>
                </c:pt>
                <c:pt idx="39">
                  <c:v>0.121323815422409</c:v>
                </c:pt>
                <c:pt idx="40">
                  <c:v>0.138654802295818</c:v>
                </c:pt>
                <c:pt idx="41">
                  <c:v>0.139508042729084</c:v>
                </c:pt>
              </c:numCache>
            </c:numRef>
          </c:val>
        </c:ser>
        <c:marker val="1"/>
        <c:axId val="258962760"/>
        <c:axId val="300972760"/>
      </c:lineChart>
      <c:catAx>
        <c:axId val="258962760"/>
        <c:scaling>
          <c:orientation val="minMax"/>
        </c:scaling>
        <c:axPos val="b"/>
        <c:numFmt formatCode="General" sourceLinked="1"/>
        <c:tickLblPos val="nextTo"/>
        <c:crossAx val="300972760"/>
        <c:crosses val="autoZero"/>
        <c:auto val="1"/>
        <c:lblAlgn val="ctr"/>
        <c:lblOffset val="100"/>
      </c:catAx>
      <c:valAx>
        <c:axId val="300972760"/>
        <c:scaling>
          <c:orientation val="minMax"/>
        </c:scaling>
        <c:axPos val="l"/>
        <c:majorGridlines/>
        <c:numFmt formatCode="0.0%" sourceLinked="1"/>
        <c:tickLblPos val="nextTo"/>
        <c:crossAx val="2589627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Taxpayer Pension Contributions / Benefit Payments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609419655876348"/>
          <c:y val="0.0828594232075"/>
          <c:w val="0.925875882181395"/>
          <c:h val="0.852217867622826"/>
        </c:manualLayout>
      </c:layout>
      <c:lineChart>
        <c:grouping val="standard"/>
        <c:ser>
          <c:idx val="0"/>
          <c:order val="0"/>
          <c:tx>
            <c:v>NYC Teacher Pension Plan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Data!$AH$12:$AH$53</c:f>
              <c:numCache>
                <c:formatCode>0.0%</c:formatCode>
                <c:ptCount val="42"/>
                <c:pt idx="0">
                  <c:v>1.516848619329389</c:v>
                </c:pt>
                <c:pt idx="1">
                  <c:v>1.19711689644329</c:v>
                </c:pt>
                <c:pt idx="2">
                  <c:v>1.200890575954449</c:v>
                </c:pt>
                <c:pt idx="3">
                  <c:v>0.193013672251107</c:v>
                </c:pt>
                <c:pt idx="4">
                  <c:v>1.655226461209916</c:v>
                </c:pt>
                <c:pt idx="5">
                  <c:v>1.651370902134957</c:v>
                </c:pt>
                <c:pt idx="6">
                  <c:v>1.629067473879504</c:v>
                </c:pt>
                <c:pt idx="7">
                  <c:v>1.554965757139654</c:v>
                </c:pt>
                <c:pt idx="8">
                  <c:v>2.059318673209353</c:v>
                </c:pt>
                <c:pt idx="9">
                  <c:v>2.300672954504118</c:v>
                </c:pt>
                <c:pt idx="10">
                  <c:v>2.215613964896411</c:v>
                </c:pt>
                <c:pt idx="11">
                  <c:v>1.421782665118503</c:v>
                </c:pt>
                <c:pt idx="12">
                  <c:v>1.40465967584437</c:v>
                </c:pt>
                <c:pt idx="13">
                  <c:v>1.359808331796014</c:v>
                </c:pt>
                <c:pt idx="14">
                  <c:v>1.188896343582201</c:v>
                </c:pt>
                <c:pt idx="15">
                  <c:v>0.90097266103911</c:v>
                </c:pt>
                <c:pt idx="16">
                  <c:v>0.917550613827267</c:v>
                </c:pt>
                <c:pt idx="17">
                  <c:v>0.716356474643033</c:v>
                </c:pt>
                <c:pt idx="18">
                  <c:v>0.605135922431647</c:v>
                </c:pt>
                <c:pt idx="19">
                  <c:v>0.495547688016307</c:v>
                </c:pt>
                <c:pt idx="20">
                  <c:v>1.164323042643329</c:v>
                </c:pt>
                <c:pt idx="21">
                  <c:v>0.376049355760645</c:v>
                </c:pt>
                <c:pt idx="22">
                  <c:v>0.364448396456023</c:v>
                </c:pt>
                <c:pt idx="23">
                  <c:v>0.327965165455456</c:v>
                </c:pt>
                <c:pt idx="24">
                  <c:v>0.272796990490094</c:v>
                </c:pt>
                <c:pt idx="25">
                  <c:v>0.218985218168823</c:v>
                </c:pt>
                <c:pt idx="26">
                  <c:v>0.259614913613763</c:v>
                </c:pt>
                <c:pt idx="27">
                  <c:v>0.261793622562555</c:v>
                </c:pt>
                <c:pt idx="28">
                  <c:v>0.0745954620523667</c:v>
                </c:pt>
                <c:pt idx="29">
                  <c:v>0.0745954620523667</c:v>
                </c:pt>
                <c:pt idx="30">
                  <c:v>0.253899038342214</c:v>
                </c:pt>
                <c:pt idx="31">
                  <c:v>0.280324231625744</c:v>
                </c:pt>
                <c:pt idx="32">
                  <c:v>0.358627999725478</c:v>
                </c:pt>
                <c:pt idx="33">
                  <c:v>0.477163881786629</c:v>
                </c:pt>
                <c:pt idx="34">
                  <c:v>0.484245551077355</c:v>
                </c:pt>
                <c:pt idx="35">
                  <c:v>0.537041369986779</c:v>
                </c:pt>
                <c:pt idx="36">
                  <c:v>0.634270357953366</c:v>
                </c:pt>
                <c:pt idx="37">
                  <c:v>0.606824043424914</c:v>
                </c:pt>
                <c:pt idx="38">
                  <c:v>0.564679639060162</c:v>
                </c:pt>
                <c:pt idx="39">
                  <c:v>0.793528828974553</c:v>
                </c:pt>
                <c:pt idx="40">
                  <c:v>0.622043178600692</c:v>
                </c:pt>
                <c:pt idx="41">
                  <c:v>0.624105117528951</c:v>
                </c:pt>
              </c:numCache>
            </c:numRef>
          </c:val>
        </c:ser>
        <c:ser>
          <c:idx val="1"/>
          <c:order val="1"/>
          <c:tx>
            <c:v>NY State Teacher Pension Plan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Data!$AI$12:$AI$53</c:f>
              <c:numCache>
                <c:formatCode>0.0%</c:formatCode>
                <c:ptCount val="42"/>
                <c:pt idx="0">
                  <c:v>2.825768628208647</c:v>
                </c:pt>
                <c:pt idx="1">
                  <c:v>3.276182105818246</c:v>
                </c:pt>
                <c:pt idx="2">
                  <c:v>3.12415273785443</c:v>
                </c:pt>
                <c:pt idx="3">
                  <c:v>2.374213596012541</c:v>
                </c:pt>
                <c:pt idx="4">
                  <c:v>1.997647789227924</c:v>
                </c:pt>
                <c:pt idx="5">
                  <c:v>2.005626573814142</c:v>
                </c:pt>
                <c:pt idx="6">
                  <c:v>1.823387418845225</c:v>
                </c:pt>
                <c:pt idx="7">
                  <c:v>1.821367368910577</c:v>
                </c:pt>
                <c:pt idx="8">
                  <c:v>1.791599526408502</c:v>
                </c:pt>
                <c:pt idx="9">
                  <c:v>1.794308695709693</c:v>
                </c:pt>
                <c:pt idx="10">
                  <c:v>1.803735791649125</c:v>
                </c:pt>
                <c:pt idx="11">
                  <c:v>1.751785788333068</c:v>
                </c:pt>
                <c:pt idx="12">
                  <c:v>1.729696570347493</c:v>
                </c:pt>
                <c:pt idx="13">
                  <c:v>1.59964872162717</c:v>
                </c:pt>
                <c:pt idx="14">
                  <c:v>1.520125440036436</c:v>
                </c:pt>
                <c:pt idx="15">
                  <c:v>1.263172032256405</c:v>
                </c:pt>
                <c:pt idx="16">
                  <c:v>1.231385906919531</c:v>
                </c:pt>
                <c:pt idx="17">
                  <c:v>1.143089956670762</c:v>
                </c:pt>
                <c:pt idx="18">
                  <c:v>1.173130108984367</c:v>
                </c:pt>
                <c:pt idx="19">
                  <c:v>0.395817950292699</c:v>
                </c:pt>
                <c:pt idx="20">
                  <c:v>0.488796923406357</c:v>
                </c:pt>
                <c:pt idx="21">
                  <c:v>0.472294388038272</c:v>
                </c:pt>
                <c:pt idx="22">
                  <c:v>0.517682336725417</c:v>
                </c:pt>
                <c:pt idx="23">
                  <c:v>0.511999776577259</c:v>
                </c:pt>
                <c:pt idx="24">
                  <c:v>0.405033905117918</c:v>
                </c:pt>
                <c:pt idx="25">
                  <c:v>0.337327338719762</c:v>
                </c:pt>
                <c:pt idx="26">
                  <c:v>0.196533675435477</c:v>
                </c:pt>
                <c:pt idx="27">
                  <c:v>0.0884929377561572</c:v>
                </c:pt>
                <c:pt idx="28">
                  <c:v>0.0958687190339416</c:v>
                </c:pt>
                <c:pt idx="29">
                  <c:v>0.0528857608280096</c:v>
                </c:pt>
                <c:pt idx="30">
                  <c:v>0.0207637011598725</c:v>
                </c:pt>
                <c:pt idx="31">
                  <c:v>0.0609371158203917</c:v>
                </c:pt>
                <c:pt idx="32">
                  <c:v>0.0880107737374845</c:v>
                </c:pt>
                <c:pt idx="33">
                  <c:v>0.17227379956415</c:v>
                </c:pt>
                <c:pt idx="34">
                  <c:v>0.225246164220933</c:v>
                </c:pt>
                <c:pt idx="35">
                  <c:v>0.238384568603707</c:v>
                </c:pt>
                <c:pt idx="36">
                  <c:v>0.242538880941137</c:v>
                </c:pt>
                <c:pt idx="37">
                  <c:v>0.213877453089064</c:v>
                </c:pt>
                <c:pt idx="38">
                  <c:v>0.174649423636635</c:v>
                </c:pt>
                <c:pt idx="39">
                  <c:v>0.246791338701558</c:v>
                </c:pt>
                <c:pt idx="40">
                  <c:v>0.276360130979494</c:v>
                </c:pt>
                <c:pt idx="41">
                  <c:v>0.28427421562454</c:v>
                </c:pt>
              </c:numCache>
            </c:numRef>
          </c:val>
        </c:ser>
        <c:ser>
          <c:idx val="2"/>
          <c:order val="2"/>
          <c:tx>
            <c:v>NJ Teacher Pension Plan</c:v>
          </c:tx>
          <c:cat>
            <c:numRef>
              <c:f>Data!$A$12:$A$53</c:f>
              <c:numCache>
                <c:formatCode>General</c:formatCode>
                <c:ptCount val="42"/>
                <c:pt idx="0">
                  <c:v>1957.0</c:v>
                </c:pt>
                <c:pt idx="1">
                  <c:v>1962.0</c:v>
                </c:pt>
                <c:pt idx="2">
                  <c:v>1967.0</c:v>
                </c:pt>
                <c:pt idx="3">
                  <c:v>1972.0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1979.0</c:v>
                </c:pt>
                <c:pt idx="8">
                  <c:v>1980.0</c:v>
                </c:pt>
                <c:pt idx="9">
                  <c:v>1981.0</c:v>
                </c:pt>
                <c:pt idx="10">
                  <c:v>1982.0</c:v>
                </c:pt>
                <c:pt idx="11">
                  <c:v>1983.0</c:v>
                </c:pt>
                <c:pt idx="12">
                  <c:v>1984.0</c:v>
                </c:pt>
                <c:pt idx="13">
                  <c:v>1985.0</c:v>
                </c:pt>
                <c:pt idx="14">
                  <c:v>1986.0</c:v>
                </c:pt>
                <c:pt idx="15">
                  <c:v>1987.0</c:v>
                </c:pt>
                <c:pt idx="16">
                  <c:v>1988.0</c:v>
                </c:pt>
                <c:pt idx="17">
                  <c:v>1989.0</c:v>
                </c:pt>
                <c:pt idx="18">
                  <c:v>1990.0</c:v>
                </c:pt>
                <c:pt idx="19">
                  <c:v>1991.0</c:v>
                </c:pt>
                <c:pt idx="20">
                  <c:v>1992.0</c:v>
                </c:pt>
                <c:pt idx="21">
                  <c:v>1993.0</c:v>
                </c:pt>
                <c:pt idx="22">
                  <c:v>1994.0</c:v>
                </c:pt>
                <c:pt idx="23">
                  <c:v>1995.0</c:v>
                </c:pt>
                <c:pt idx="24">
                  <c:v>1996.0</c:v>
                </c:pt>
                <c:pt idx="25">
                  <c:v>1997.0</c:v>
                </c:pt>
                <c:pt idx="26">
                  <c:v>1998.0</c:v>
                </c:pt>
                <c:pt idx="27">
                  <c:v>1999.0</c:v>
                </c:pt>
                <c:pt idx="28">
                  <c:v>2000.0</c:v>
                </c:pt>
                <c:pt idx="29">
                  <c:v>2001.0</c:v>
                </c:pt>
                <c:pt idx="30">
                  <c:v>2002.0</c:v>
                </c:pt>
                <c:pt idx="31">
                  <c:v>2003.0</c:v>
                </c:pt>
                <c:pt idx="32">
                  <c:v>2004.0</c:v>
                </c:pt>
                <c:pt idx="33">
                  <c:v>2005.0</c:v>
                </c:pt>
                <c:pt idx="34">
                  <c:v>2006.0</c:v>
                </c:pt>
                <c:pt idx="35">
                  <c:v>2007.0</c:v>
                </c:pt>
                <c:pt idx="36">
                  <c:v>2008.0</c:v>
                </c:pt>
                <c:pt idx="37">
                  <c:v>2009.0</c:v>
                </c:pt>
                <c:pt idx="38">
                  <c:v>2010.0</c:v>
                </c:pt>
                <c:pt idx="39">
                  <c:v>2011.0</c:v>
                </c:pt>
                <c:pt idx="40">
                  <c:v>2012.0</c:v>
                </c:pt>
                <c:pt idx="41">
                  <c:v>2013.0</c:v>
                </c:pt>
              </c:numCache>
            </c:numRef>
          </c:cat>
          <c:val>
            <c:numRef>
              <c:f>Data!$AJ$12:$AJ$53</c:f>
              <c:numCache>
                <c:formatCode>0.0%</c:formatCode>
                <c:ptCount val="42"/>
                <c:pt idx="0">
                  <c:v>1.363110880091696</c:v>
                </c:pt>
                <c:pt idx="1">
                  <c:v>1.446853741496599</c:v>
                </c:pt>
                <c:pt idx="2">
                  <c:v>1.372618901314981</c:v>
                </c:pt>
                <c:pt idx="3">
                  <c:v>1.038322120849077</c:v>
                </c:pt>
                <c:pt idx="4">
                  <c:v>0.973932613527513</c:v>
                </c:pt>
                <c:pt idx="5">
                  <c:v>0.937069869568067</c:v>
                </c:pt>
                <c:pt idx="6">
                  <c:v>1.166298201451972</c:v>
                </c:pt>
                <c:pt idx="7">
                  <c:v>1.07843137254902</c:v>
                </c:pt>
                <c:pt idx="8">
                  <c:v>1.145664096935847</c:v>
                </c:pt>
                <c:pt idx="9">
                  <c:v>-0.0590065905119994</c:v>
                </c:pt>
                <c:pt idx="10">
                  <c:v>1.2354253534304</c:v>
                </c:pt>
                <c:pt idx="11">
                  <c:v>1.248622534028393</c:v>
                </c:pt>
                <c:pt idx="12">
                  <c:v>1.289657781036016</c:v>
                </c:pt>
                <c:pt idx="13">
                  <c:v>1.312195726321313</c:v>
                </c:pt>
                <c:pt idx="14">
                  <c:v>1.29496841292734</c:v>
                </c:pt>
                <c:pt idx="15">
                  <c:v>1.269056518998796</c:v>
                </c:pt>
                <c:pt idx="16">
                  <c:v>0.858546230050245</c:v>
                </c:pt>
                <c:pt idx="17">
                  <c:v>1.044711502076758</c:v>
                </c:pt>
                <c:pt idx="18">
                  <c:v>1.071564450710557</c:v>
                </c:pt>
                <c:pt idx="19">
                  <c:v>1.055364047949693</c:v>
                </c:pt>
                <c:pt idx="20">
                  <c:v>0.439627468697954</c:v>
                </c:pt>
                <c:pt idx="21">
                  <c:v>0.478777118738688</c:v>
                </c:pt>
                <c:pt idx="22">
                  <c:v>0.176349780220901</c:v>
                </c:pt>
                <c:pt idx="23">
                  <c:v>0.0810409668926494</c:v>
                </c:pt>
                <c:pt idx="24">
                  <c:v>0.205645297449707</c:v>
                </c:pt>
                <c:pt idx="25">
                  <c:v>1.669989102588613</c:v>
                </c:pt>
                <c:pt idx="26">
                  <c:v>0.0920594949092358</c:v>
                </c:pt>
                <c:pt idx="27">
                  <c:v>0.306479558317657</c:v>
                </c:pt>
                <c:pt idx="28">
                  <c:v>0.0946308092478406</c:v>
                </c:pt>
                <c:pt idx="29">
                  <c:v>0.119612457362832</c:v>
                </c:pt>
                <c:pt idx="30">
                  <c:v>0.00238002482453359</c:v>
                </c:pt>
                <c:pt idx="31">
                  <c:v>0.00149696816886911</c:v>
                </c:pt>
                <c:pt idx="32">
                  <c:v>0.0140937738995416</c:v>
                </c:pt>
                <c:pt idx="33">
                  <c:v>0.022220970691576</c:v>
                </c:pt>
                <c:pt idx="34">
                  <c:v>0.0269173869287129</c:v>
                </c:pt>
                <c:pt idx="35">
                  <c:v>0.280209982316108</c:v>
                </c:pt>
                <c:pt idx="36">
                  <c:v>0.267018410810671</c:v>
                </c:pt>
                <c:pt idx="37">
                  <c:v>0.0360478254935152</c:v>
                </c:pt>
                <c:pt idx="38">
                  <c:v>0.0804542863306326</c:v>
                </c:pt>
                <c:pt idx="39">
                  <c:v>0.0593974856557154</c:v>
                </c:pt>
                <c:pt idx="40">
                  <c:v>0.139424581822502</c:v>
                </c:pt>
                <c:pt idx="41">
                  <c:v>0.22718736663573</c:v>
                </c:pt>
              </c:numCache>
            </c:numRef>
          </c:val>
        </c:ser>
        <c:marker val="1"/>
        <c:axId val="395437880"/>
        <c:axId val="395852728"/>
      </c:lineChart>
      <c:catAx>
        <c:axId val="395437880"/>
        <c:scaling>
          <c:orientation val="minMax"/>
        </c:scaling>
        <c:axPos val="b"/>
        <c:numFmt formatCode="General" sourceLinked="1"/>
        <c:tickLblPos val="nextTo"/>
        <c:crossAx val="395852728"/>
        <c:crosses val="autoZero"/>
        <c:auto val="1"/>
        <c:lblAlgn val="ctr"/>
        <c:lblOffset val="100"/>
        <c:tickLblSkip val="1"/>
      </c:catAx>
      <c:valAx>
        <c:axId val="395852728"/>
        <c:scaling>
          <c:orientation val="minMax"/>
        </c:scaling>
        <c:axPos val="l"/>
        <c:majorGridlines/>
        <c:numFmt formatCode="0.0%" sourceLinked="1"/>
        <c:tickLblPos val="nextTo"/>
        <c:crossAx val="3954378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</c:legend>
    <c:plotVisOnly val="1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Investment Returns: Percent of Assets at Start of Year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NYC Teacher Pension Plan</c:v>
          </c:tx>
          <c:cat>
            <c:numRef>
              <c:f>Data!$A$17:$A$53</c:f>
              <c:numCache>
                <c:formatCode>General</c:formatCode>
                <c:ptCount val="37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</c:numCache>
            </c:numRef>
          </c:cat>
          <c:val>
            <c:numRef>
              <c:f>Data!$AQ$17:$AQ$53</c:f>
              <c:numCache>
                <c:formatCode>0.0%</c:formatCode>
                <c:ptCount val="37"/>
                <c:pt idx="0">
                  <c:v>0.0513326713008937</c:v>
                </c:pt>
                <c:pt idx="1">
                  <c:v>0.045900322291877</c:v>
                </c:pt>
                <c:pt idx="2">
                  <c:v>0.079770163555385</c:v>
                </c:pt>
                <c:pt idx="3">
                  <c:v>0.107324704470781</c:v>
                </c:pt>
                <c:pt idx="4">
                  <c:v>0.11315083823978</c:v>
                </c:pt>
                <c:pt idx="5">
                  <c:v>0.0</c:v>
                </c:pt>
                <c:pt idx="6">
                  <c:v>0.128843592830593</c:v>
                </c:pt>
                <c:pt idx="7">
                  <c:v>0.0840740677088657</c:v>
                </c:pt>
                <c:pt idx="8">
                  <c:v>0.15130793192277</c:v>
                </c:pt>
                <c:pt idx="9">
                  <c:v>0.167401341371289</c:v>
                </c:pt>
                <c:pt idx="10">
                  <c:v>0.141547257817024</c:v>
                </c:pt>
                <c:pt idx="11">
                  <c:v>0.0867656583794096</c:v>
                </c:pt>
                <c:pt idx="12">
                  <c:v>0.0847863075960127</c:v>
                </c:pt>
                <c:pt idx="13">
                  <c:v>0.13958290016253</c:v>
                </c:pt>
                <c:pt idx="14">
                  <c:v>0.0840979714501659</c:v>
                </c:pt>
                <c:pt idx="15">
                  <c:v>0.0379276264026022</c:v>
                </c:pt>
                <c:pt idx="16">
                  <c:v>0.0685143783169263</c:v>
                </c:pt>
                <c:pt idx="17">
                  <c:v>0.0332418044646559</c:v>
                </c:pt>
                <c:pt idx="18">
                  <c:v>0.0743791319022265</c:v>
                </c:pt>
                <c:pt idx="19">
                  <c:v>0.0701843147243924</c:v>
                </c:pt>
                <c:pt idx="20">
                  <c:v>0.0770971959884038</c:v>
                </c:pt>
                <c:pt idx="21">
                  <c:v>0.299920013917333</c:v>
                </c:pt>
                <c:pt idx="22">
                  <c:v>0.0820475006401926</c:v>
                </c:pt>
                <c:pt idx="23">
                  <c:v>0.194821712420668</c:v>
                </c:pt>
                <c:pt idx="24">
                  <c:v>0.0304777208061557</c:v>
                </c:pt>
                <c:pt idx="25">
                  <c:v>0.0108982776335986</c:v>
                </c:pt>
                <c:pt idx="26">
                  <c:v>0.0238211138006596</c:v>
                </c:pt>
                <c:pt idx="27">
                  <c:v>0.135239792407138</c:v>
                </c:pt>
                <c:pt idx="28">
                  <c:v>0.103514066155255</c:v>
                </c:pt>
                <c:pt idx="29">
                  <c:v>0.102840804191851</c:v>
                </c:pt>
                <c:pt idx="30">
                  <c:v>0.177420830462309</c:v>
                </c:pt>
                <c:pt idx="31">
                  <c:v>-0.0701644072208103</c:v>
                </c:pt>
                <c:pt idx="32">
                  <c:v>-0.232243249359208</c:v>
                </c:pt>
                <c:pt idx="33">
                  <c:v>0.20559969274189</c:v>
                </c:pt>
                <c:pt idx="34">
                  <c:v>0.141857648972932</c:v>
                </c:pt>
                <c:pt idx="35">
                  <c:v>0.0310409466481442</c:v>
                </c:pt>
                <c:pt idx="36">
                  <c:v>0.171119214774469</c:v>
                </c:pt>
              </c:numCache>
            </c:numRef>
          </c:val>
        </c:ser>
        <c:ser>
          <c:idx val="1"/>
          <c:order val="1"/>
          <c:tx>
            <c:v>NY State Teacher Pension Plan</c:v>
          </c:tx>
          <c:cat>
            <c:numRef>
              <c:f>Data!$A$17:$A$53</c:f>
              <c:numCache>
                <c:formatCode>General</c:formatCode>
                <c:ptCount val="37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</c:numCache>
            </c:numRef>
          </c:cat>
          <c:val>
            <c:numRef>
              <c:f>Data!$AR$17:$AR$53</c:f>
              <c:numCache>
                <c:formatCode>0.0%</c:formatCode>
                <c:ptCount val="37"/>
                <c:pt idx="0">
                  <c:v>0.0608756341456262</c:v>
                </c:pt>
                <c:pt idx="1">
                  <c:v>0.0641300983065254</c:v>
                </c:pt>
                <c:pt idx="2">
                  <c:v>0.0662144256310293</c:v>
                </c:pt>
                <c:pt idx="3">
                  <c:v>0.0713694670205068</c:v>
                </c:pt>
                <c:pt idx="4">
                  <c:v>0.0795818720039186</c:v>
                </c:pt>
                <c:pt idx="5">
                  <c:v>0.0865151616308951</c:v>
                </c:pt>
                <c:pt idx="6">
                  <c:v>0.0831878962778611</c:v>
                </c:pt>
                <c:pt idx="7">
                  <c:v>0.0947231778834281</c:v>
                </c:pt>
                <c:pt idx="8">
                  <c:v>0.0973287194656843</c:v>
                </c:pt>
                <c:pt idx="9">
                  <c:v>0.110837342794567</c:v>
                </c:pt>
                <c:pt idx="10">
                  <c:v>0.110734100661771</c:v>
                </c:pt>
                <c:pt idx="11">
                  <c:v>0.0912121439173337</c:v>
                </c:pt>
                <c:pt idx="12">
                  <c:v>0.099064060925568</c:v>
                </c:pt>
                <c:pt idx="13">
                  <c:v>0.0962452610015842</c:v>
                </c:pt>
                <c:pt idx="14">
                  <c:v>0.0799005723379182</c:v>
                </c:pt>
                <c:pt idx="15">
                  <c:v>0.0806762884028692</c:v>
                </c:pt>
                <c:pt idx="16">
                  <c:v>0.0817814845415994</c:v>
                </c:pt>
                <c:pt idx="17">
                  <c:v>0.0559477054122194</c:v>
                </c:pt>
                <c:pt idx="18">
                  <c:v>0.250834725149358</c:v>
                </c:pt>
                <c:pt idx="19">
                  <c:v>0.25894478050162</c:v>
                </c:pt>
                <c:pt idx="20">
                  <c:v>0.123702314321482</c:v>
                </c:pt>
                <c:pt idx="21">
                  <c:v>0.12174412462383</c:v>
                </c:pt>
                <c:pt idx="22">
                  <c:v>0.117395294986384</c:v>
                </c:pt>
                <c:pt idx="23">
                  <c:v>0.134478044382711</c:v>
                </c:pt>
                <c:pt idx="24">
                  <c:v>0.0730558283924384</c:v>
                </c:pt>
                <c:pt idx="25">
                  <c:v>-0.100955300412174</c:v>
                </c:pt>
                <c:pt idx="26">
                  <c:v>0.038091112751625</c:v>
                </c:pt>
                <c:pt idx="27">
                  <c:v>0.159540256877267</c:v>
                </c:pt>
                <c:pt idx="28">
                  <c:v>0.10122541345603</c:v>
                </c:pt>
                <c:pt idx="29">
                  <c:v>0.120016877009053</c:v>
                </c:pt>
                <c:pt idx="30">
                  <c:v>0.192973405765765</c:v>
                </c:pt>
                <c:pt idx="31">
                  <c:v>-0.0459741748260969</c:v>
                </c:pt>
                <c:pt idx="32">
                  <c:v>-0.204053929876568</c:v>
                </c:pt>
                <c:pt idx="33">
                  <c:v>0.124583519995712</c:v>
                </c:pt>
                <c:pt idx="34">
                  <c:v>0.229370333956001</c:v>
                </c:pt>
                <c:pt idx="35">
                  <c:v>0.029280895753509</c:v>
                </c:pt>
                <c:pt idx="36">
                  <c:v>0.137447244608295</c:v>
                </c:pt>
              </c:numCache>
            </c:numRef>
          </c:val>
        </c:ser>
        <c:ser>
          <c:idx val="2"/>
          <c:order val="2"/>
          <c:tx>
            <c:v>NJ Teacher Pension Plan</c:v>
          </c:tx>
          <c:cat>
            <c:numRef>
              <c:f>Data!$A$17:$A$53</c:f>
              <c:numCache>
                <c:formatCode>General</c:formatCode>
                <c:ptCount val="37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</c:numCache>
            </c:numRef>
          </c:cat>
          <c:val>
            <c:numRef>
              <c:f>Data!$AS$17:$AS$53</c:f>
              <c:numCache>
                <c:formatCode>0.0%</c:formatCode>
                <c:ptCount val="37"/>
                <c:pt idx="0">
                  <c:v>0.0654126439289941</c:v>
                </c:pt>
                <c:pt idx="1">
                  <c:v>0.066542008181691</c:v>
                </c:pt>
                <c:pt idx="2">
                  <c:v>0.0640872364301906</c:v>
                </c:pt>
                <c:pt idx="3">
                  <c:v>0.0735793880021078</c:v>
                </c:pt>
                <c:pt idx="4">
                  <c:v>0.0709475419119788</c:v>
                </c:pt>
                <c:pt idx="5">
                  <c:v>0.0940422974836421</c:v>
                </c:pt>
                <c:pt idx="6">
                  <c:v>0.0875980555696262</c:v>
                </c:pt>
                <c:pt idx="7">
                  <c:v>0.0874958181878961</c:v>
                </c:pt>
                <c:pt idx="8">
                  <c:v>0.0871161484541283</c:v>
                </c:pt>
                <c:pt idx="9">
                  <c:v>0.074874552885443</c:v>
                </c:pt>
                <c:pt idx="10">
                  <c:v>0.0753275348252887</c:v>
                </c:pt>
                <c:pt idx="11">
                  <c:v>0.112830944452412</c:v>
                </c:pt>
                <c:pt idx="12">
                  <c:v>0.110628356734416</c:v>
                </c:pt>
                <c:pt idx="13">
                  <c:v>0.0923395089300242</c:v>
                </c:pt>
                <c:pt idx="14">
                  <c:v>0.0862987918180072</c:v>
                </c:pt>
                <c:pt idx="15">
                  <c:v>0.0842147772863108</c:v>
                </c:pt>
                <c:pt idx="16">
                  <c:v>0.081223513526961</c:v>
                </c:pt>
                <c:pt idx="17">
                  <c:v>0.102259323219789</c:v>
                </c:pt>
                <c:pt idx="18">
                  <c:v>0.114891874888649</c:v>
                </c:pt>
                <c:pt idx="19">
                  <c:v>0.161448427372027</c:v>
                </c:pt>
                <c:pt idx="20">
                  <c:v>0.142189784104442</c:v>
                </c:pt>
                <c:pt idx="21">
                  <c:v>0.116930572753774</c:v>
                </c:pt>
                <c:pt idx="22">
                  <c:v>0.13296737604631</c:v>
                </c:pt>
                <c:pt idx="23">
                  <c:v>0.128833260848586</c:v>
                </c:pt>
                <c:pt idx="24">
                  <c:v>0.0826206658785662</c:v>
                </c:pt>
                <c:pt idx="25">
                  <c:v>-0.092455053001704</c:v>
                </c:pt>
                <c:pt idx="26">
                  <c:v>0.0664198316317771</c:v>
                </c:pt>
                <c:pt idx="27">
                  <c:v>0.163229099591737</c:v>
                </c:pt>
                <c:pt idx="28">
                  <c:v>0.110847498058402</c:v>
                </c:pt>
                <c:pt idx="29">
                  <c:v>0.113891445046416</c:v>
                </c:pt>
                <c:pt idx="30">
                  <c:v>0.208301641402931</c:v>
                </c:pt>
                <c:pt idx="31">
                  <c:v>-0.0256215913941393</c:v>
                </c:pt>
                <c:pt idx="32">
                  <c:v>-0.181516127280804</c:v>
                </c:pt>
                <c:pt idx="33">
                  <c:v>0.131421073286484</c:v>
                </c:pt>
                <c:pt idx="34">
                  <c:v>0.170833360916007</c:v>
                </c:pt>
                <c:pt idx="35">
                  <c:v>-0.0242279406562062</c:v>
                </c:pt>
                <c:pt idx="36">
                  <c:v>0.113342681045057</c:v>
                </c:pt>
              </c:numCache>
            </c:numRef>
          </c:val>
        </c:ser>
        <c:marker val="1"/>
        <c:axId val="395855528"/>
        <c:axId val="395858552"/>
      </c:lineChart>
      <c:catAx>
        <c:axId val="3958555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95858552"/>
        <c:crosses val="autoZero"/>
        <c:auto val="1"/>
        <c:lblAlgn val="ctr"/>
        <c:lblOffset val="100"/>
      </c:catAx>
      <c:valAx>
        <c:axId val="395858552"/>
        <c:scaling>
          <c:orientation val="minMax"/>
        </c:scaling>
        <c:axPos val="l"/>
        <c:majorGridlines/>
        <c:numFmt formatCode="0.0%" sourceLinked="1"/>
        <c:tickLblPos val="nextTo"/>
        <c:crossAx val="3958555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New York State Teacher Pension Fund Benefit Payments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Data!$A$17:$A$53</c:f>
              <c:numCache>
                <c:formatCode>General</c:formatCode>
                <c:ptCount val="37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</c:numCache>
            </c:numRef>
          </c:cat>
          <c:val>
            <c:numRef>
              <c:f>Data!$I$17:$I$53</c:f>
              <c:numCache>
                <c:formatCode>0.0%</c:formatCode>
                <c:ptCount val="37"/>
                <c:pt idx="0">
                  <c:v>0.0221807917562757</c:v>
                </c:pt>
                <c:pt idx="1">
                  <c:v>0.0561753016907513</c:v>
                </c:pt>
                <c:pt idx="2">
                  <c:v>-0.00353778449547737</c:v>
                </c:pt>
                <c:pt idx="3">
                  <c:v>-0.028160816599528</c:v>
                </c:pt>
                <c:pt idx="4">
                  <c:v>-0.0106453886602672</c:v>
                </c:pt>
                <c:pt idx="5">
                  <c:v>0.0419592564836415</c:v>
                </c:pt>
                <c:pt idx="6">
                  <c:v>0.0618941690640244</c:v>
                </c:pt>
                <c:pt idx="7">
                  <c:v>0.0350665985655971</c:v>
                </c:pt>
                <c:pt idx="8">
                  <c:v>0.085665125178779</c:v>
                </c:pt>
                <c:pt idx="9">
                  <c:v>0.116028034664309</c:v>
                </c:pt>
                <c:pt idx="10">
                  <c:v>0.0678658991813787</c:v>
                </c:pt>
                <c:pt idx="11">
                  <c:v>0.0629763000893668</c:v>
                </c:pt>
                <c:pt idx="12">
                  <c:v>0.0472695600185848</c:v>
                </c:pt>
                <c:pt idx="13">
                  <c:v>0.0188801030856018</c:v>
                </c:pt>
                <c:pt idx="14">
                  <c:v>0.048694799034207</c:v>
                </c:pt>
                <c:pt idx="15">
                  <c:v>0.126433180368218</c:v>
                </c:pt>
                <c:pt idx="16">
                  <c:v>0.0603598962008227</c:v>
                </c:pt>
                <c:pt idx="17">
                  <c:v>0.0514478718502664</c:v>
                </c:pt>
                <c:pt idx="18">
                  <c:v>0.0466658886710833</c:v>
                </c:pt>
                <c:pt idx="19">
                  <c:v>0.114357221999116</c:v>
                </c:pt>
                <c:pt idx="20">
                  <c:v>0.100036611125024</c:v>
                </c:pt>
                <c:pt idx="21">
                  <c:v>0.0634742574093363</c:v>
                </c:pt>
                <c:pt idx="22">
                  <c:v>0.0793314967358114</c:v>
                </c:pt>
                <c:pt idx="23">
                  <c:v>0.0625072337826231</c:v>
                </c:pt>
                <c:pt idx="24">
                  <c:v>0.132207713969398</c:v>
                </c:pt>
                <c:pt idx="25">
                  <c:v>0.0914632112993689</c:v>
                </c:pt>
                <c:pt idx="26">
                  <c:v>0.102906883397645</c:v>
                </c:pt>
                <c:pt idx="27">
                  <c:v>0.0574131403931866</c:v>
                </c:pt>
                <c:pt idx="28">
                  <c:v>0.0208818547656642</c:v>
                </c:pt>
                <c:pt idx="29">
                  <c:v>0.0362404808872239</c:v>
                </c:pt>
                <c:pt idx="30">
                  <c:v>0.0239816550454142</c:v>
                </c:pt>
                <c:pt idx="31">
                  <c:v>0.0140051457169246</c:v>
                </c:pt>
                <c:pt idx="32">
                  <c:v>0.0532574255794331</c:v>
                </c:pt>
                <c:pt idx="33">
                  <c:v>0.0186834323359533</c:v>
                </c:pt>
                <c:pt idx="34">
                  <c:v>0.0232213668824146</c:v>
                </c:pt>
                <c:pt idx="35">
                  <c:v>0.02808156860327</c:v>
                </c:pt>
                <c:pt idx="36">
                  <c:v>0.0207727985952406</c:v>
                </c:pt>
              </c:numCache>
            </c:numRef>
          </c:val>
        </c:ser>
        <c:gapWidth val="48"/>
        <c:axId val="322820344"/>
        <c:axId val="395935992"/>
      </c:barChart>
      <c:catAx>
        <c:axId val="3228203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1"/>
            </a:pPr>
            <a:endParaRPr lang="en-US"/>
          </a:p>
        </c:txPr>
        <c:crossAx val="395935992"/>
        <c:crosses val="autoZero"/>
        <c:auto val="1"/>
        <c:lblAlgn val="ctr"/>
        <c:lblOffset val="100"/>
      </c:catAx>
      <c:valAx>
        <c:axId val="395935992"/>
        <c:scaling>
          <c:orientation val="minMax"/>
          <c:max val="0.6"/>
          <c:min val="-0.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 Change from Prior Year Adjusted for Inflation</a:t>
                </a:r>
              </a:p>
            </c:rich>
          </c:tx>
          <c:layout/>
        </c:title>
        <c:numFmt formatCode="0.0%" sourceLinked="1"/>
        <c:tickLblPos val="nextTo"/>
        <c:crossAx val="3228203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New Jersey Teacher Pension Fund Benefit Payments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Data!$A$17:$A$53</c:f>
              <c:numCache>
                <c:formatCode>General</c:formatCode>
                <c:ptCount val="37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</c:numCache>
            </c:numRef>
          </c:cat>
          <c:val>
            <c:numRef>
              <c:f>Data!$L$17:$L$53</c:f>
              <c:numCache>
                <c:formatCode>0.0%</c:formatCode>
                <c:ptCount val="37"/>
                <c:pt idx="0">
                  <c:v>0.0657937484176116</c:v>
                </c:pt>
                <c:pt idx="1">
                  <c:v>0.0436641825073958</c:v>
                </c:pt>
                <c:pt idx="2">
                  <c:v>0.00255341780807683</c:v>
                </c:pt>
                <c:pt idx="3">
                  <c:v>-0.0266847991623835</c:v>
                </c:pt>
                <c:pt idx="4">
                  <c:v>0.00990477821766156</c:v>
                </c:pt>
                <c:pt idx="5">
                  <c:v>0.112152726041398</c:v>
                </c:pt>
                <c:pt idx="6">
                  <c:v>0.0274383413078909</c:v>
                </c:pt>
                <c:pt idx="7">
                  <c:v>0.0427208375679278</c:v>
                </c:pt>
                <c:pt idx="8">
                  <c:v>0.0333152149742151</c:v>
                </c:pt>
                <c:pt idx="9">
                  <c:v>0.056700447131627</c:v>
                </c:pt>
                <c:pt idx="10">
                  <c:v>0.0468389228571235</c:v>
                </c:pt>
                <c:pt idx="11">
                  <c:v>0.156262230663239</c:v>
                </c:pt>
                <c:pt idx="12">
                  <c:v>0.110647446647893</c:v>
                </c:pt>
                <c:pt idx="13">
                  <c:v>0.0335195120661136</c:v>
                </c:pt>
                <c:pt idx="14">
                  <c:v>0.0744927855321817</c:v>
                </c:pt>
                <c:pt idx="15">
                  <c:v>0.162589984475048</c:v>
                </c:pt>
                <c:pt idx="16">
                  <c:v>0.0733143094772652</c:v>
                </c:pt>
                <c:pt idx="17">
                  <c:v>0.05427244112721</c:v>
                </c:pt>
                <c:pt idx="18">
                  <c:v>0.0858153625096372</c:v>
                </c:pt>
                <c:pt idx="19">
                  <c:v>0.0509187051321838</c:v>
                </c:pt>
                <c:pt idx="20">
                  <c:v>0.0791422479974</c:v>
                </c:pt>
                <c:pt idx="21">
                  <c:v>0.0391045942716985</c:v>
                </c:pt>
                <c:pt idx="22">
                  <c:v>0.08594297351536</c:v>
                </c:pt>
                <c:pt idx="23">
                  <c:v>0.0223686499197535</c:v>
                </c:pt>
                <c:pt idx="24">
                  <c:v>0.114630055506522</c:v>
                </c:pt>
                <c:pt idx="25">
                  <c:v>0.152542247008568</c:v>
                </c:pt>
                <c:pt idx="26">
                  <c:v>0.135785163942324</c:v>
                </c:pt>
                <c:pt idx="27">
                  <c:v>0.0838959194917097</c:v>
                </c:pt>
                <c:pt idx="28">
                  <c:v>0.0856265255939072</c:v>
                </c:pt>
                <c:pt idx="29">
                  <c:v>0.0624822144384949</c:v>
                </c:pt>
                <c:pt idx="30">
                  <c:v>-0.146424420617182</c:v>
                </c:pt>
                <c:pt idx="31">
                  <c:v>0.0423012486287271</c:v>
                </c:pt>
                <c:pt idx="32">
                  <c:v>0.0857627307794026</c:v>
                </c:pt>
                <c:pt idx="33">
                  <c:v>0.0236121165290799</c:v>
                </c:pt>
                <c:pt idx="34">
                  <c:v>0.0847164424352633</c:v>
                </c:pt>
                <c:pt idx="35">
                  <c:v>0.0365819202314952</c:v>
                </c:pt>
                <c:pt idx="36">
                  <c:v>0.022980497608192</c:v>
                </c:pt>
              </c:numCache>
            </c:numRef>
          </c:val>
        </c:ser>
        <c:gapWidth val="52"/>
        <c:axId val="395468456"/>
        <c:axId val="395408776"/>
      </c:barChart>
      <c:catAx>
        <c:axId val="3954684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395408776"/>
        <c:crosses val="autoZero"/>
        <c:auto val="1"/>
        <c:lblAlgn val="ctr"/>
        <c:lblOffset val="100"/>
      </c:catAx>
      <c:valAx>
        <c:axId val="395408776"/>
        <c:scaling>
          <c:orientation val="minMax"/>
          <c:max val="0.6"/>
          <c:min val="-0.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 Change from Prior Year Adjusted For Inflation</a:t>
                </a:r>
              </a:p>
            </c:rich>
          </c:tx>
          <c:layout/>
        </c:title>
        <c:numFmt formatCode="0.0%" sourceLinked="1"/>
        <c:tickLblPos val="nextTo"/>
        <c:crossAx val="39546845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" right="0.7" top="0.75" bottom="0.75" header="0.3" footer="0.3"/>
  <pageSetup orientation="landscape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288" y="25287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0.24286</cdr:x>
      <cdr:y>0.08775</cdr:y>
    </cdr:from>
    <cdr:to>
      <cdr:x>0.98901</cdr:x>
      <cdr:y>0.29501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05025" y="552450"/>
          <a:ext cx="6467475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0.23297</cdr:x>
      <cdr:y>0.3888</cdr:y>
    </cdr:from>
    <cdr:to>
      <cdr:x>0.62967</cdr:x>
      <cdr:y>0.4705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9300" y="2447925"/>
          <a:ext cx="3438526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The 1997 taxpayer</a:t>
          </a:r>
          <a:r>
            <a:rPr lang="en-US" sz="1100" baseline="0"/>
            <a:t> contribution was from a pension bond during the administration of Christie Whitman.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0.13338</cdr:x>
      <cdr:y>0.87705</cdr:y>
    </cdr:from>
    <cdr:to>
      <cdr:x>0.6775</cdr:x>
      <cdr:y>0.9533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5780" y="5515066"/>
          <a:ext cx="4714920" cy="479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 Governments Division, U.S. Census Bureau.  Tabulation by L. Littlefiield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0.26778</cdr:x>
      <cdr:y>0.29085</cdr:y>
    </cdr:from>
    <cdr:to>
      <cdr:x>0.78778</cdr:x>
      <cdr:y>0.38235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95525" y="1695450"/>
          <a:ext cx="44577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The</a:t>
          </a:r>
          <a:r>
            <a:rPr lang="en-US" sz="1100" baseline="0"/>
            <a:t> 1992 taxpayer contribution was presumably from a pension bond associated with the 1991 early retirement pension "incentive."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0.24945</cdr:x>
      <cdr:y>0.13011</cdr:y>
    </cdr:from>
    <cdr:to>
      <cdr:x>0.98791</cdr:x>
      <cdr:y>0.41755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2175" y="819151"/>
          <a:ext cx="6400800" cy="1809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0.16154</cdr:x>
      <cdr:y>0.48714</cdr:y>
    </cdr:from>
    <cdr:to>
      <cdr:x>0.51319</cdr:x>
      <cdr:y>0.65356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0175" y="3067050"/>
          <a:ext cx="3048000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T96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15" sqref="A15"/>
    </sheetView>
  </sheetViews>
  <sheetFormatPr baseColWidth="10" defaultColWidth="8.83203125" defaultRowHeight="14"/>
  <cols>
    <col min="1" max="1" width="4.83203125" customWidth="1"/>
    <col min="4" max="4" width="13.6640625" customWidth="1"/>
    <col min="5" max="5" width="10.6640625" customWidth="1"/>
    <col min="7" max="7" width="13.83203125" customWidth="1"/>
    <col min="8" max="8" width="10" customWidth="1"/>
    <col min="10" max="10" width="12.5" customWidth="1"/>
    <col min="11" max="11" width="11.33203125" customWidth="1"/>
    <col min="12" max="12" width="11.1640625" customWidth="1"/>
    <col min="13" max="13" width="12.6640625" customWidth="1"/>
    <col min="14" max="18" width="11.5" customWidth="1"/>
    <col min="19" max="19" width="14.6640625" customWidth="1"/>
    <col min="20" max="24" width="11.5" customWidth="1"/>
    <col min="25" max="25" width="12.6640625" customWidth="1"/>
    <col min="26" max="30" width="11.5" customWidth="1"/>
    <col min="31" max="31" width="12" customWidth="1"/>
    <col min="32" max="32" width="14.33203125" customWidth="1"/>
    <col min="33" max="39" width="11.83203125" customWidth="1"/>
    <col min="40" max="40" width="11.1640625" customWidth="1"/>
    <col min="41" max="41" width="10.83203125" customWidth="1"/>
    <col min="42" max="42" width="11.83203125" customWidth="1"/>
    <col min="43" max="43" width="13.5" customWidth="1"/>
    <col min="44" max="45" width="14" customWidth="1"/>
  </cols>
  <sheetData>
    <row r="1" spans="1:45" ht="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45" ht="15">
      <c r="A2" s="5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45">
      <c r="A4" s="8" t="s">
        <v>2</v>
      </c>
      <c r="B4" s="9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45">
      <c r="A5" s="8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45">
      <c r="A6" s="8" t="s">
        <v>5</v>
      </c>
      <c r="B6" s="9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45">
      <c r="A7" s="8" t="s">
        <v>7</v>
      </c>
      <c r="B7" s="9" t="s">
        <v>8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45">
      <c r="A8" s="8" t="s">
        <v>9</v>
      </c>
      <c r="B8" s="9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45" ht="15" thickBot="1">
      <c r="A9" s="8" t="s">
        <v>11</v>
      </c>
      <c r="B9" s="6" t="s">
        <v>12</v>
      </c>
      <c r="C9" s="7"/>
      <c r="D9" s="7"/>
      <c r="E9" s="45">
        <f>+E50/E48-1</f>
        <v>0.32656249700244633</v>
      </c>
      <c r="F9" s="7"/>
      <c r="G9" s="7"/>
      <c r="H9" s="45">
        <f>+H50/H48-1</f>
        <v>7.2935889422586886E-2</v>
      </c>
      <c r="I9" s="7"/>
      <c r="J9" s="7"/>
      <c r="K9" s="45">
        <f>+K50/K48-1</f>
        <v>0.11139988690149805</v>
      </c>
      <c r="L9" s="7"/>
      <c r="Q9" s="46">
        <f>+Q43/Q42-1</f>
        <v>-0.84439919831162302</v>
      </c>
      <c r="AQ9" s="47">
        <f>AVERAGE(AQ31:AQ51)</f>
        <v>7.8642568610444635E-2</v>
      </c>
      <c r="AR9" s="47">
        <f t="shared" ref="AR9:AS9" si="0">AVERAGE(AR31:AR51)</f>
        <v>9.4918032273764039E-2</v>
      </c>
      <c r="AS9" s="47">
        <f t="shared" si="0"/>
        <v>9.0439502190501453E-2</v>
      </c>
    </row>
    <row r="10" spans="1:45" ht="19.5" customHeight="1">
      <c r="D10" s="79" t="s">
        <v>35</v>
      </c>
      <c r="E10" s="80"/>
      <c r="F10" s="81"/>
      <c r="G10" s="79" t="s">
        <v>36</v>
      </c>
      <c r="H10" s="80"/>
      <c r="I10" s="81"/>
      <c r="J10" s="79" t="s">
        <v>37</v>
      </c>
      <c r="K10" s="80"/>
      <c r="L10" s="81"/>
      <c r="M10" s="79" t="s">
        <v>17</v>
      </c>
      <c r="N10" s="80"/>
      <c r="O10" s="81"/>
      <c r="P10" s="79" t="s">
        <v>22</v>
      </c>
      <c r="Q10" s="80"/>
      <c r="R10" s="81"/>
      <c r="S10" s="79" t="s">
        <v>33</v>
      </c>
      <c r="T10" s="80"/>
      <c r="U10" s="81"/>
      <c r="V10" s="79" t="s">
        <v>31</v>
      </c>
      <c r="W10" s="80"/>
      <c r="X10" s="81"/>
      <c r="Y10" s="79" t="s">
        <v>34</v>
      </c>
      <c r="Z10" s="80"/>
      <c r="AA10" s="81"/>
      <c r="AB10" s="79" t="s">
        <v>32</v>
      </c>
      <c r="AC10" s="80"/>
      <c r="AD10" s="81"/>
      <c r="AE10" s="76" t="s">
        <v>18</v>
      </c>
      <c r="AF10" s="77"/>
      <c r="AG10" s="78"/>
      <c r="AH10" s="76" t="s">
        <v>28</v>
      </c>
      <c r="AI10" s="77"/>
      <c r="AJ10" s="78"/>
      <c r="AK10" s="77" t="s">
        <v>27</v>
      </c>
      <c r="AL10" s="77"/>
      <c r="AM10" s="78"/>
      <c r="AN10" s="76" t="s">
        <v>23</v>
      </c>
      <c r="AO10" s="77"/>
      <c r="AP10" s="78"/>
      <c r="AQ10" s="76" t="s">
        <v>29</v>
      </c>
      <c r="AR10" s="77"/>
      <c r="AS10" s="78"/>
    </row>
    <row r="11" spans="1:45" ht="38" thickBot="1">
      <c r="A11" s="1" t="s">
        <v>13</v>
      </c>
      <c r="B11" s="1" t="s">
        <v>14</v>
      </c>
      <c r="C11" s="11" t="s">
        <v>38</v>
      </c>
      <c r="D11" s="20" t="s">
        <v>16</v>
      </c>
      <c r="E11" s="22" t="s">
        <v>30</v>
      </c>
      <c r="F11" s="12" t="s">
        <v>15</v>
      </c>
      <c r="G11" s="20" t="s">
        <v>16</v>
      </c>
      <c r="H11" s="22" t="s">
        <v>30</v>
      </c>
      <c r="I11" s="12" t="s">
        <v>15</v>
      </c>
      <c r="J11" s="20" t="s">
        <v>16</v>
      </c>
      <c r="K11" s="22" t="s">
        <v>30</v>
      </c>
      <c r="L11" s="12" t="s">
        <v>15</v>
      </c>
      <c r="M11" s="20" t="s">
        <v>16</v>
      </c>
      <c r="N11" s="22" t="s">
        <v>30</v>
      </c>
      <c r="O11" s="12" t="s">
        <v>15</v>
      </c>
      <c r="P11" s="20" t="s">
        <v>16</v>
      </c>
      <c r="Q11" s="22" t="s">
        <v>30</v>
      </c>
      <c r="R11" s="12" t="s">
        <v>15</v>
      </c>
      <c r="S11" s="20" t="s">
        <v>16</v>
      </c>
      <c r="T11" s="22" t="s">
        <v>30</v>
      </c>
      <c r="U11" s="12" t="s">
        <v>15</v>
      </c>
      <c r="V11" s="20" t="s">
        <v>16</v>
      </c>
      <c r="W11" s="22" t="s">
        <v>30</v>
      </c>
      <c r="X11" s="12" t="s">
        <v>15</v>
      </c>
      <c r="Y11" s="20" t="s">
        <v>16</v>
      </c>
      <c r="Z11" s="22" t="s">
        <v>30</v>
      </c>
      <c r="AA11" s="12" t="s">
        <v>15</v>
      </c>
      <c r="AB11" s="20" t="s">
        <v>16</v>
      </c>
      <c r="AC11" s="22" t="s">
        <v>30</v>
      </c>
      <c r="AD11" s="12" t="s">
        <v>15</v>
      </c>
      <c r="AE11" s="20" t="s">
        <v>19</v>
      </c>
      <c r="AF11" s="25" t="s">
        <v>20</v>
      </c>
      <c r="AG11" s="12" t="s">
        <v>21</v>
      </c>
      <c r="AH11" s="20" t="s">
        <v>19</v>
      </c>
      <c r="AI11" s="25" t="s">
        <v>20</v>
      </c>
      <c r="AJ11" s="12" t="s">
        <v>21</v>
      </c>
      <c r="AK11" s="42" t="s">
        <v>19</v>
      </c>
      <c r="AL11" s="25" t="s">
        <v>20</v>
      </c>
      <c r="AM11" s="12" t="s">
        <v>21</v>
      </c>
      <c r="AN11" s="20" t="s">
        <v>24</v>
      </c>
      <c r="AO11" s="25" t="s">
        <v>25</v>
      </c>
      <c r="AP11" s="12" t="s">
        <v>26</v>
      </c>
      <c r="AQ11" s="20" t="s">
        <v>19</v>
      </c>
      <c r="AR11" s="25" t="s">
        <v>20</v>
      </c>
      <c r="AS11" s="42" t="s">
        <v>21</v>
      </c>
    </row>
    <row r="12" spans="1:45">
      <c r="A12" s="2">
        <v>1957</v>
      </c>
      <c r="B12" s="3">
        <v>28.1</v>
      </c>
      <c r="C12" s="10">
        <f>+B$53/B12</f>
        <v>8.2902846975088966</v>
      </c>
      <c r="D12" s="14">
        <v>32448</v>
      </c>
      <c r="E12" s="16">
        <f>+D12*$C12</f>
        <v>269003.1578647687</v>
      </c>
      <c r="F12" s="21"/>
      <c r="G12" s="14">
        <v>12846.458000000001</v>
      </c>
      <c r="H12" s="16">
        <f>+G12*$C12</f>
        <v>106500.79417459074</v>
      </c>
      <c r="I12" s="21"/>
      <c r="J12" s="14">
        <v>11631.538</v>
      </c>
      <c r="K12" s="16">
        <f>+J12*$C12</f>
        <v>96428.761489893237</v>
      </c>
      <c r="L12" s="21"/>
      <c r="M12" s="14">
        <v>49218.703999999998</v>
      </c>
      <c r="N12" s="16">
        <f>+M12*$C12</f>
        <v>408037.06860241992</v>
      </c>
      <c r="O12" s="24"/>
      <c r="P12" s="38">
        <v>33753</v>
      </c>
      <c r="Q12" s="16">
        <f>+P12*$C12</f>
        <v>279821.97939501778</v>
      </c>
      <c r="R12" s="24"/>
      <c r="S12" s="38">
        <v>36301.118000000002</v>
      </c>
      <c r="T12" s="16">
        <f>+S12*$C12</f>
        <v>300946.60305786476</v>
      </c>
      <c r="U12" s="24"/>
      <c r="V12" s="38">
        <v>23970.43</v>
      </c>
      <c r="W12" s="16">
        <f>+V12*$C12</f>
        <v>198721.68902170818</v>
      </c>
      <c r="X12" s="24"/>
      <c r="Y12" s="38">
        <v>15855.075999999999</v>
      </c>
      <c r="Z12" s="16">
        <f>+Y12*$C12</f>
        <v>131443.09394064057</v>
      </c>
      <c r="AA12" s="24"/>
      <c r="AB12" s="38">
        <v>11908.656999999999</v>
      </c>
      <c r="AC12" s="16">
        <f>+AB12*$C12</f>
        <v>98726.156894982196</v>
      </c>
      <c r="AD12" s="24"/>
      <c r="AE12" s="26">
        <v>4.0450934168747517E-2</v>
      </c>
      <c r="AF12" s="27">
        <v>2.8925204840779057E-2</v>
      </c>
      <c r="AG12" s="28">
        <v>4.020649510015728E-2</v>
      </c>
      <c r="AH12" s="67">
        <v>1.5168486193293886</v>
      </c>
      <c r="AI12" s="68">
        <v>2.8257686282086469</v>
      </c>
      <c r="AJ12" s="69">
        <v>1.3631108800916956</v>
      </c>
      <c r="AK12" s="52">
        <v>2.9610005180196848</v>
      </c>
      <c r="AL12" s="53"/>
      <c r="AM12" s="54"/>
      <c r="AN12" s="33">
        <v>40012</v>
      </c>
      <c r="AO12" s="40"/>
      <c r="AP12" s="34">
        <v>13513</v>
      </c>
    </row>
    <row r="13" spans="1:45">
      <c r="A13" s="2">
        <v>1962</v>
      </c>
      <c r="B13" s="3">
        <v>30.2</v>
      </c>
      <c r="C13" s="10">
        <f t="shared" ref="C13:C53" si="1">+B$53/B13</f>
        <v>7.7138079470198679</v>
      </c>
      <c r="D13" s="14">
        <v>60421</v>
      </c>
      <c r="E13" s="16">
        <f t="shared" ref="E13:E51" si="2">+D13*C13</f>
        <v>466075.98996688746</v>
      </c>
      <c r="F13" s="13">
        <f>+E13/E12-1</f>
        <v>0.73260415850281491</v>
      </c>
      <c r="G13" s="14">
        <v>28445</v>
      </c>
      <c r="H13" s="16">
        <f t="shared" ref="H13:H51" si="3">+G13*$C13</f>
        <v>219419.26705298014</v>
      </c>
      <c r="I13" s="13">
        <f>+H13/H12-1</f>
        <v>1.0602594445753888</v>
      </c>
      <c r="J13" s="14">
        <v>23520</v>
      </c>
      <c r="K13" s="16">
        <f t="shared" ref="K13:K51" si="4">+J13*$C13</f>
        <v>181428.7629139073</v>
      </c>
      <c r="L13" s="13">
        <f>+K13/K12-1</f>
        <v>0.88147975884687657</v>
      </c>
      <c r="M13" s="14">
        <v>72331</v>
      </c>
      <c r="N13" s="16">
        <f t="shared" ref="N13:N52" si="5">+M13*$C13</f>
        <v>557947.44261589402</v>
      </c>
      <c r="O13" s="13">
        <f>+N13/N12-1</f>
        <v>0.36739400791927235</v>
      </c>
      <c r="P13" s="38">
        <v>29550</v>
      </c>
      <c r="Q13" s="16">
        <f t="shared" ref="Q13:Q52" si="6">+P13*$C13</f>
        <v>227943.02483443709</v>
      </c>
      <c r="R13" s="13">
        <f>+Q13/Q12-1</f>
        <v>-0.18539985555367844</v>
      </c>
      <c r="S13" s="38">
        <v>93191</v>
      </c>
      <c r="T13" s="16">
        <f t="shared" ref="T13:T52" si="7">+S13*$C13</f>
        <v>718857.47639072849</v>
      </c>
      <c r="U13" s="13">
        <f>+T13/T12-1</f>
        <v>1.3886545622597026</v>
      </c>
      <c r="V13" s="38">
        <v>46243</v>
      </c>
      <c r="W13" s="16">
        <f t="shared" ref="W13:W52" si="8">+V13*$C13</f>
        <v>356709.62089403975</v>
      </c>
      <c r="X13" s="13">
        <f>+W13/W12-1</f>
        <v>0.79502108023585238</v>
      </c>
      <c r="Y13" s="38">
        <v>34030</v>
      </c>
      <c r="Z13" s="16">
        <f t="shared" ref="Z13:Z52" si="9">+Y13*$C13</f>
        <v>262500.88443708612</v>
      </c>
      <c r="AA13" s="13">
        <f>+Z13/Z12-1</f>
        <v>0.9970686672639566</v>
      </c>
      <c r="AB13" s="38">
        <v>15948</v>
      </c>
      <c r="AC13" s="16">
        <f t="shared" ref="AC13:AC52" si="10">+AB13*$C13</f>
        <v>123019.80913907285</v>
      </c>
      <c r="AD13" s="13">
        <f>+AC13/AC12-1</f>
        <v>0.24607108195179217</v>
      </c>
      <c r="AE13" s="26">
        <v>5.0901416993816451E-2</v>
      </c>
      <c r="AF13" s="27">
        <v>3.0066549127546856E-2</v>
      </c>
      <c r="AG13" s="28">
        <v>5.2126735341571959E-2</v>
      </c>
      <c r="AH13" s="67">
        <v>1.1971168964432897</v>
      </c>
      <c r="AI13" s="68">
        <v>3.2761821058182456</v>
      </c>
      <c r="AJ13" s="69">
        <v>1.4468537414965987</v>
      </c>
      <c r="AK13" s="52">
        <v>2.5230111008325626</v>
      </c>
      <c r="AL13" s="53"/>
      <c r="AM13" s="54"/>
      <c r="AN13" s="33">
        <v>43638</v>
      </c>
      <c r="AO13" s="40"/>
      <c r="AP13" s="34">
        <v>17296</v>
      </c>
      <c r="AQ13" s="43"/>
      <c r="AR13" s="43"/>
      <c r="AS13" s="43"/>
    </row>
    <row r="14" spans="1:45">
      <c r="A14" s="2">
        <v>1967</v>
      </c>
      <c r="B14" s="3">
        <v>33.4</v>
      </c>
      <c r="C14" s="10">
        <f t="shared" si="1"/>
        <v>6.9747604790419162</v>
      </c>
      <c r="D14" s="14">
        <v>82194</v>
      </c>
      <c r="E14" s="16">
        <f t="shared" si="2"/>
        <v>573283.46281437122</v>
      </c>
      <c r="F14" s="13">
        <f t="shared" ref="F14:F51" si="11">+E14/E13-1</f>
        <v>0.23002144533362534</v>
      </c>
      <c r="G14" s="14">
        <v>56358</v>
      </c>
      <c r="H14" s="16">
        <f t="shared" si="3"/>
        <v>393083.55107784434</v>
      </c>
      <c r="I14" s="13">
        <f t="shared" ref="I14:I51" si="12">+H14/H13-1</f>
        <v>0.7914723549911955</v>
      </c>
      <c r="J14" s="14">
        <v>40685</v>
      </c>
      <c r="K14" s="16">
        <f t="shared" si="4"/>
        <v>283768.13008982036</v>
      </c>
      <c r="L14" s="13">
        <f t="shared" ref="L14:L51" si="13">+K14/K13-1</f>
        <v>0.56407465680883129</v>
      </c>
      <c r="M14" s="14">
        <v>98706</v>
      </c>
      <c r="N14" s="16">
        <f t="shared" si="5"/>
        <v>688450.70784431137</v>
      </c>
      <c r="O14" s="13">
        <f t="shared" ref="O14" si="14">+N14/N13-1</f>
        <v>0.23389885007190414</v>
      </c>
      <c r="P14" s="38">
        <v>43792</v>
      </c>
      <c r="Q14" s="16">
        <f t="shared" si="6"/>
        <v>305438.7108982036</v>
      </c>
      <c r="R14" s="13">
        <f t="shared" ref="R14:R51" si="15">+Q14/Q13-1</f>
        <v>0.33997831747672169</v>
      </c>
      <c r="S14" s="38">
        <v>176071</v>
      </c>
      <c r="T14" s="16">
        <f t="shared" si="7"/>
        <v>1228053.0523053892</v>
      </c>
      <c r="U14" s="13">
        <f t="shared" ref="U14:U52" si="16">+T14/T13-1</f>
        <v>0.70834009889032856</v>
      </c>
      <c r="V14" s="38">
        <v>35409</v>
      </c>
      <c r="W14" s="16">
        <f t="shared" si="8"/>
        <v>246969.2938023952</v>
      </c>
      <c r="X14" s="13">
        <f t="shared" ref="X14:X52" si="17">+W14/W13-1</f>
        <v>-0.30764610950665328</v>
      </c>
      <c r="Y14" s="38">
        <v>55845</v>
      </c>
      <c r="Z14" s="16">
        <f t="shared" si="9"/>
        <v>389505.4989520958</v>
      </c>
      <c r="AA14" s="13">
        <f t="shared" ref="AA14:AA52" si="18">+Z14/Z13-1</f>
        <v>0.48382547276883181</v>
      </c>
      <c r="AB14" s="38">
        <v>28191</v>
      </c>
      <c r="AC14" s="16">
        <f t="shared" si="10"/>
        <v>196625.47266467067</v>
      </c>
      <c r="AD14" s="13">
        <f t="shared" ref="AD14:AD52" si="19">+AC14/AC13-1</f>
        <v>0.59832366868970865</v>
      </c>
      <c r="AE14" s="26">
        <v>4.6513865199543203E-2</v>
      </c>
      <c r="AF14" s="27">
        <v>2.9562030012085405E-2</v>
      </c>
      <c r="AG14" s="28">
        <v>5.6265160546208379E-2</v>
      </c>
      <c r="AH14" s="67">
        <v>1.2008905759544493</v>
      </c>
      <c r="AI14" s="68">
        <v>3.1241527378544305</v>
      </c>
      <c r="AJ14" s="69">
        <v>1.372618901314981</v>
      </c>
      <c r="AK14" s="52">
        <v>3.4051609470603883</v>
      </c>
      <c r="AL14" s="53"/>
      <c r="AM14" s="54"/>
      <c r="AN14" s="33">
        <v>64000</v>
      </c>
      <c r="AO14" s="40"/>
      <c r="AP14" s="34">
        <v>18795</v>
      </c>
      <c r="AQ14" s="43"/>
      <c r="AR14" s="43"/>
      <c r="AS14" s="43"/>
    </row>
    <row r="15" spans="1:45">
      <c r="A15" s="2">
        <v>1972</v>
      </c>
      <c r="B15" s="3">
        <v>41.8</v>
      </c>
      <c r="C15" s="10">
        <f t="shared" si="1"/>
        <v>5.5731339712918659</v>
      </c>
      <c r="D15" s="14">
        <v>129825</v>
      </c>
      <c r="E15" s="16">
        <f t="shared" si="2"/>
        <v>723532.11782296654</v>
      </c>
      <c r="F15" s="13">
        <f t="shared" si="11"/>
        <v>0.26208440458232052</v>
      </c>
      <c r="G15" s="14">
        <v>143851</v>
      </c>
      <c r="H15" s="16">
        <f t="shared" si="3"/>
        <v>801700.89490430616</v>
      </c>
      <c r="I15" s="13">
        <f t="shared" si="12"/>
        <v>1.0395177887907634</v>
      </c>
      <c r="J15" s="14">
        <v>65106</v>
      </c>
      <c r="K15" s="16">
        <f t="shared" si="4"/>
        <v>362844.46033492824</v>
      </c>
      <c r="L15" s="13">
        <f t="shared" si="13"/>
        <v>0.27866529698059495</v>
      </c>
      <c r="M15" s="14">
        <v>25058</v>
      </c>
      <c r="N15" s="16">
        <f t="shared" si="5"/>
        <v>139651.59105263159</v>
      </c>
      <c r="O15" s="13">
        <f t="shared" ref="O15" si="20">+N15/N14-1</f>
        <v>-0.79715092240966523</v>
      </c>
      <c r="P15" s="38">
        <v>96590</v>
      </c>
      <c r="Q15" s="16">
        <f t="shared" si="6"/>
        <v>538309.01028708136</v>
      </c>
      <c r="R15" s="13">
        <f t="shared" si="15"/>
        <v>0.76241252689967198</v>
      </c>
      <c r="S15" s="38">
        <v>341533</v>
      </c>
      <c r="T15" s="16">
        <f t="shared" si="7"/>
        <v>1903409.1646172248</v>
      </c>
      <c r="U15" s="13">
        <f t="shared" si="16"/>
        <v>0.54994050219899604</v>
      </c>
      <c r="V15" s="38">
        <v>26174</v>
      </c>
      <c r="W15" s="16">
        <f t="shared" si="8"/>
        <v>145871.20856459331</v>
      </c>
      <c r="X15" s="13">
        <f t="shared" si="17"/>
        <v>-0.40935487841938911</v>
      </c>
      <c r="Y15" s="38">
        <v>67601</v>
      </c>
      <c r="Z15" s="16">
        <f t="shared" si="9"/>
        <v>376749.42959330144</v>
      </c>
      <c r="AA15" s="13">
        <f t="shared" si="18"/>
        <v>-3.2749394791890207E-2</v>
      </c>
      <c r="AB15" s="38">
        <v>47136</v>
      </c>
      <c r="AC15" s="16">
        <f t="shared" si="10"/>
        <v>262695.24287081341</v>
      </c>
      <c r="AD15" s="13">
        <f t="shared" si="19"/>
        <v>0.33601836685127551</v>
      </c>
      <c r="AE15" s="26">
        <v>7.9758509724609669E-2</v>
      </c>
      <c r="AF15" s="27">
        <v>4.2296179992002449E-2</v>
      </c>
      <c r="AG15" s="28">
        <v>5.0667764496766042E-2</v>
      </c>
      <c r="AH15" s="67">
        <v>0.19301367225110727</v>
      </c>
      <c r="AI15" s="68">
        <v>2.3742135960125408</v>
      </c>
      <c r="AJ15" s="69">
        <v>1.0383221208490769</v>
      </c>
      <c r="AK15" s="52">
        <v>5.0612166200713391</v>
      </c>
      <c r="AL15" s="53"/>
      <c r="AM15" s="54"/>
      <c r="AN15" s="33">
        <v>105000</v>
      </c>
      <c r="AO15" s="40"/>
      <c r="AP15" s="34">
        <v>20746</v>
      </c>
      <c r="AQ15" s="43"/>
      <c r="AR15" s="43"/>
      <c r="AS15" s="43"/>
    </row>
    <row r="16" spans="1:45">
      <c r="A16" s="2">
        <v>1976</v>
      </c>
      <c r="B16" s="3">
        <v>56.9</v>
      </c>
      <c r="C16" s="10">
        <f t="shared" si="1"/>
        <v>4.0941476274165201</v>
      </c>
      <c r="D16" s="14">
        <v>204163</v>
      </c>
      <c r="E16" s="16">
        <f t="shared" si="2"/>
        <v>835873.46205623902</v>
      </c>
      <c r="F16" s="13">
        <f t="shared" si="11"/>
        <v>0.15526794383543874</v>
      </c>
      <c r="G16" s="14">
        <v>228721</v>
      </c>
      <c r="H16" s="16">
        <f t="shared" si="3"/>
        <v>936417.53949033387</v>
      </c>
      <c r="I16" s="13">
        <f t="shared" si="12"/>
        <v>0.16803853587079742</v>
      </c>
      <c r="J16" s="14">
        <v>107529</v>
      </c>
      <c r="K16" s="16">
        <f t="shared" si="4"/>
        <v>440239.60022847098</v>
      </c>
      <c r="L16" s="13">
        <f t="shared" si="13"/>
        <v>0.21330114788607268</v>
      </c>
      <c r="M16" s="14">
        <v>337936</v>
      </c>
      <c r="N16" s="16">
        <f t="shared" si="5"/>
        <v>1383559.8726186291</v>
      </c>
      <c r="O16" s="13">
        <f t="shared" ref="O16" si="21">+N16/N15-1</f>
        <v>8.9072259914116998</v>
      </c>
      <c r="P16" s="38">
        <v>70274</v>
      </c>
      <c r="Q16" s="16">
        <f t="shared" si="6"/>
        <v>287712.13036906853</v>
      </c>
      <c r="R16" s="13">
        <f t="shared" si="15"/>
        <v>-0.4655260735546094</v>
      </c>
      <c r="S16" s="38">
        <v>456904</v>
      </c>
      <c r="T16" s="16">
        <f t="shared" si="7"/>
        <v>1870632.4275571178</v>
      </c>
      <c r="U16" s="13">
        <f t="shared" si="16"/>
        <v>-1.7220016415492312E-2</v>
      </c>
      <c r="V16" s="38">
        <v>17940</v>
      </c>
      <c r="W16" s="16">
        <f t="shared" si="8"/>
        <v>73449.008435852375</v>
      </c>
      <c r="X16" s="13">
        <f t="shared" si="17"/>
        <v>-0.49648042846420659</v>
      </c>
      <c r="Y16" s="38">
        <v>104726</v>
      </c>
      <c r="Z16" s="16">
        <f t="shared" si="9"/>
        <v>428763.7044288225</v>
      </c>
      <c r="AA16" s="13">
        <f t="shared" si="18"/>
        <v>0.13806065981750826</v>
      </c>
      <c r="AB16" s="38">
        <v>58941</v>
      </c>
      <c r="AC16" s="16">
        <f t="shared" si="10"/>
        <v>241313.15530755711</v>
      </c>
      <c r="AD16" s="13">
        <f t="shared" si="19"/>
        <v>-8.1395031480533619E-2</v>
      </c>
      <c r="AE16" s="26">
        <v>0.10137189672293942</v>
      </c>
      <c r="AF16" s="27">
        <v>4.4714426751903659E-2</v>
      </c>
      <c r="AG16" s="28">
        <v>5.7796810046515226E-2</v>
      </c>
      <c r="AH16" s="67">
        <v>1.6552264612099157</v>
      </c>
      <c r="AI16" s="68">
        <v>1.9976477892279241</v>
      </c>
      <c r="AJ16" s="69">
        <v>0.97393261352751348</v>
      </c>
      <c r="AK16" s="52">
        <v>3.1357643425584985</v>
      </c>
      <c r="AL16" s="53"/>
      <c r="AM16" s="54"/>
      <c r="AN16" s="33">
        <v>79200</v>
      </c>
      <c r="AO16" s="40"/>
      <c r="AP16" s="34">
        <v>25257</v>
      </c>
      <c r="AQ16" s="43"/>
      <c r="AR16" s="43"/>
      <c r="AS16" s="43"/>
    </row>
    <row r="17" spans="1:45">
      <c r="A17" s="2">
        <v>1977</v>
      </c>
      <c r="B17" s="3">
        <v>60.6</v>
      </c>
      <c r="C17" s="10">
        <f t="shared" si="1"/>
        <v>3.844174917491749</v>
      </c>
      <c r="D17" s="14">
        <v>227405</v>
      </c>
      <c r="E17" s="16">
        <f t="shared" si="2"/>
        <v>874184.59711221117</v>
      </c>
      <c r="F17" s="13">
        <f t="shared" si="11"/>
        <v>4.5833654009934888E-2</v>
      </c>
      <c r="G17" s="14">
        <v>248997</v>
      </c>
      <c r="H17" s="16">
        <f t="shared" si="3"/>
        <v>957188.02193069307</v>
      </c>
      <c r="I17" s="13">
        <f t="shared" si="12"/>
        <v>2.2180791756275742E-2</v>
      </c>
      <c r="J17" s="14">
        <v>122056</v>
      </c>
      <c r="K17" s="16">
        <f t="shared" si="4"/>
        <v>469204.61372937291</v>
      </c>
      <c r="L17" s="13">
        <f t="shared" si="13"/>
        <v>6.5793748417611653E-2</v>
      </c>
      <c r="M17" s="14">
        <v>375530</v>
      </c>
      <c r="N17" s="16">
        <f t="shared" si="5"/>
        <v>1443603.0067656764</v>
      </c>
      <c r="O17" s="13">
        <f t="shared" ref="O17" si="22">+N17/N16-1</f>
        <v>4.3397568356333682E-2</v>
      </c>
      <c r="P17" s="38">
        <v>72549</v>
      </c>
      <c r="Q17" s="16">
        <f t="shared" si="6"/>
        <v>278891.04608910892</v>
      </c>
      <c r="R17" s="13">
        <f t="shared" si="15"/>
        <v>-3.065941039275677E-2</v>
      </c>
      <c r="S17" s="38">
        <v>499395</v>
      </c>
      <c r="T17" s="16">
        <f t="shared" si="7"/>
        <v>1919761.732920792</v>
      </c>
      <c r="U17" s="13">
        <f t="shared" si="16"/>
        <v>2.6263473593170161E-2</v>
      </c>
      <c r="V17" s="38">
        <v>28258</v>
      </c>
      <c r="W17" s="16">
        <f t="shared" si="8"/>
        <v>108628.69481848185</v>
      </c>
      <c r="X17" s="13">
        <f t="shared" si="17"/>
        <v>0.47896747868766809</v>
      </c>
      <c r="Y17" s="38">
        <v>114375</v>
      </c>
      <c r="Z17" s="16">
        <f t="shared" si="9"/>
        <v>439677.50618811877</v>
      </c>
      <c r="AA17" s="13">
        <f t="shared" si="18"/>
        <v>2.5454117609686966E-2</v>
      </c>
      <c r="AB17" s="38">
        <v>62872</v>
      </c>
      <c r="AC17" s="16">
        <f t="shared" si="10"/>
        <v>241690.96541254123</v>
      </c>
      <c r="AD17" s="13">
        <f t="shared" si="19"/>
        <v>1.565642389046662E-3</v>
      </c>
      <c r="AE17" s="26">
        <v>7.5619876483600093E-2</v>
      </c>
      <c r="AF17" s="27">
        <v>4.3547464685029111E-2</v>
      </c>
      <c r="AG17" s="28">
        <v>5.9683509579698139E-2</v>
      </c>
      <c r="AH17" s="67">
        <v>1.6513709021349574</v>
      </c>
      <c r="AI17" s="68">
        <v>2.0056265738141423</v>
      </c>
      <c r="AJ17" s="69">
        <v>0.93706986956806715</v>
      </c>
      <c r="AK17" s="52">
        <v>2.6307513322825189</v>
      </c>
      <c r="AL17" s="53"/>
      <c r="AM17" s="54"/>
      <c r="AN17" s="33">
        <v>70099</v>
      </c>
      <c r="AO17" s="40"/>
      <c r="AP17" s="34">
        <v>26646</v>
      </c>
      <c r="AQ17" s="43">
        <v>5.1332671300893744E-2</v>
      </c>
      <c r="AR17" s="43">
        <v>6.0875634145626231E-2</v>
      </c>
      <c r="AS17" s="43">
        <v>6.5412643928994138E-2</v>
      </c>
    </row>
    <row r="18" spans="1:45">
      <c r="A18" s="2">
        <v>1978</v>
      </c>
      <c r="B18" s="3">
        <v>65.2</v>
      </c>
      <c r="C18" s="10">
        <f t="shared" si="1"/>
        <v>3.5729601226993863</v>
      </c>
      <c r="D18" s="14">
        <v>256025</v>
      </c>
      <c r="E18" s="16">
        <f t="shared" si="2"/>
        <v>914767.11541411036</v>
      </c>
      <c r="F18" s="13">
        <f t="shared" si="11"/>
        <v>4.6423282263219789E-2</v>
      </c>
      <c r="G18" s="14">
        <v>282947</v>
      </c>
      <c r="H18" s="16">
        <f t="shared" si="3"/>
        <v>1010958.3478374233</v>
      </c>
      <c r="I18" s="13">
        <f t="shared" si="12"/>
        <v>5.6175301690751356E-2</v>
      </c>
      <c r="J18" s="14">
        <v>137055</v>
      </c>
      <c r="K18" s="16">
        <f t="shared" si="4"/>
        <v>489692.04961656441</v>
      </c>
      <c r="L18" s="13">
        <f t="shared" si="13"/>
        <v>4.3664182507395788E-2</v>
      </c>
      <c r="M18" s="14">
        <v>417082</v>
      </c>
      <c r="N18" s="16">
        <f t="shared" si="5"/>
        <v>1490217.3538957054</v>
      </c>
      <c r="O18" s="13">
        <f t="shared" ref="O18" si="23">+N18/N17-1</f>
        <v>3.2290281269548027E-2</v>
      </c>
      <c r="P18" s="38">
        <v>54551</v>
      </c>
      <c r="Q18" s="16">
        <f t="shared" si="6"/>
        <v>194908.54765337423</v>
      </c>
      <c r="R18" s="13">
        <f t="shared" si="15"/>
        <v>-0.30113013527476717</v>
      </c>
      <c r="S18" s="38">
        <v>515922</v>
      </c>
      <c r="T18" s="16">
        <f t="shared" si="7"/>
        <v>1843368.7324233127</v>
      </c>
      <c r="U18" s="13">
        <f t="shared" si="16"/>
        <v>-3.9792959296699904E-2</v>
      </c>
      <c r="V18" s="38">
        <v>19283</v>
      </c>
      <c r="W18" s="16">
        <f t="shared" si="8"/>
        <v>68897.390046012268</v>
      </c>
      <c r="X18" s="13">
        <f t="shared" si="17"/>
        <v>-0.36575331075145889</v>
      </c>
      <c r="Y18" s="38">
        <v>159847</v>
      </c>
      <c r="Z18" s="16">
        <f t="shared" si="9"/>
        <v>571126.95673312875</v>
      </c>
      <c r="AA18" s="13">
        <f t="shared" si="18"/>
        <v>0.29896787689832038</v>
      </c>
      <c r="AB18" s="38">
        <v>66188</v>
      </c>
      <c r="AC18" s="16">
        <f t="shared" si="10"/>
        <v>236487.08460122699</v>
      </c>
      <c r="AD18" s="13">
        <f t="shared" si="19"/>
        <v>-2.1531135027872295E-2</v>
      </c>
      <c r="AE18" s="26">
        <v>7.9501561463145465E-2</v>
      </c>
      <c r="AF18" s="27">
        <v>4.5013101584328433E-2</v>
      </c>
      <c r="AG18" s="28">
        <v>6.057569785475711E-2</v>
      </c>
      <c r="AH18" s="67">
        <v>1.6290674738795039</v>
      </c>
      <c r="AI18" s="68">
        <v>1.8233874188452255</v>
      </c>
      <c r="AJ18" s="69">
        <v>1.1662982014519718</v>
      </c>
      <c r="AK18" s="52">
        <v>2.5778462420290893</v>
      </c>
      <c r="AL18" s="53"/>
      <c r="AM18" s="54"/>
      <c r="AN18" s="33">
        <v>71958</v>
      </c>
      <c r="AO18" s="40"/>
      <c r="AP18" s="34">
        <v>27914</v>
      </c>
      <c r="AQ18" s="43">
        <v>4.5900322291876995E-2</v>
      </c>
      <c r="AR18" s="43">
        <v>6.4130098306525371E-2</v>
      </c>
      <c r="AS18" s="43">
        <v>6.6542008181691051E-2</v>
      </c>
    </row>
    <row r="19" spans="1:45">
      <c r="A19" s="2">
        <v>1979</v>
      </c>
      <c r="B19" s="3">
        <v>72.599999999999994</v>
      </c>
      <c r="C19" s="10">
        <f t="shared" si="1"/>
        <v>3.2087741046831959</v>
      </c>
      <c r="D19" s="14">
        <v>276554</v>
      </c>
      <c r="E19" s="16">
        <f t="shared" si="2"/>
        <v>887399.31374655652</v>
      </c>
      <c r="F19" s="13">
        <f t="shared" si="11"/>
        <v>-2.9917780390656623E-2</v>
      </c>
      <c r="G19" s="14">
        <v>313946</v>
      </c>
      <c r="H19" s="16">
        <f t="shared" si="3"/>
        <v>1007381.7950688706</v>
      </c>
      <c r="I19" s="13">
        <f t="shared" si="12"/>
        <v>-3.5377844954773696E-3</v>
      </c>
      <c r="J19" s="14">
        <v>153000</v>
      </c>
      <c r="K19" s="16">
        <f t="shared" si="4"/>
        <v>490942.43801652896</v>
      </c>
      <c r="L19" s="13">
        <f t="shared" si="13"/>
        <v>2.5534178080768299E-3</v>
      </c>
      <c r="M19" s="14">
        <v>430032</v>
      </c>
      <c r="N19" s="16">
        <f t="shared" si="5"/>
        <v>1379875.5457851242</v>
      </c>
      <c r="O19" s="13">
        <f t="shared" ref="O19" si="24">+N19/N18-1</f>
        <v>-7.4044103581351606E-2</v>
      </c>
      <c r="P19" s="38">
        <v>30625</v>
      </c>
      <c r="Q19" s="16">
        <f t="shared" si="6"/>
        <v>98268.706955922869</v>
      </c>
      <c r="R19" s="13">
        <f t="shared" si="15"/>
        <v>-0.49582146017175122</v>
      </c>
      <c r="S19" s="38">
        <v>571811</v>
      </c>
      <c r="T19" s="16">
        <f t="shared" si="7"/>
        <v>1834812.3295730029</v>
      </c>
      <c r="U19" s="13">
        <f t="shared" si="16"/>
        <v>-4.6417207256529425E-3</v>
      </c>
      <c r="V19" s="38">
        <v>19023</v>
      </c>
      <c r="W19" s="16">
        <f t="shared" si="8"/>
        <v>61040.509793388439</v>
      </c>
      <c r="X19" s="13">
        <f t="shared" si="17"/>
        <v>-0.11403741487706154</v>
      </c>
      <c r="Y19" s="38">
        <v>165000</v>
      </c>
      <c r="Z19" s="16">
        <f t="shared" si="9"/>
        <v>529447.72727272729</v>
      </c>
      <c r="AA19" s="13">
        <f t="shared" si="18"/>
        <v>-7.2977170783197653E-2</v>
      </c>
      <c r="AB19" s="38">
        <v>70000</v>
      </c>
      <c r="AC19" s="16">
        <f t="shared" si="10"/>
        <v>224614.18732782372</v>
      </c>
      <c r="AD19" s="13">
        <f t="shared" si="19"/>
        <v>-5.0205267206975712E-2</v>
      </c>
      <c r="AE19" s="26">
        <v>7.6210259563071175E-2</v>
      </c>
      <c r="AF19" s="27">
        <v>4.4921026270013507E-2</v>
      </c>
      <c r="AG19" s="28">
        <v>6.1358599708526598E-2</v>
      </c>
      <c r="AH19" s="67">
        <v>1.5549657571396545</v>
      </c>
      <c r="AI19" s="68">
        <v>1.8213673689105769</v>
      </c>
      <c r="AJ19" s="69">
        <v>1.0784313725490196</v>
      </c>
      <c r="AK19" s="52">
        <v>2.62536422922159</v>
      </c>
      <c r="AL19" s="53"/>
      <c r="AM19" s="54"/>
      <c r="AN19" s="33">
        <v>75684</v>
      </c>
      <c r="AO19" s="40"/>
      <c r="AP19" s="34">
        <v>28828</v>
      </c>
      <c r="AQ19" s="43">
        <v>7.9770163555384979E-2</v>
      </c>
      <c r="AR19" s="43">
        <v>6.6214425631029292E-2</v>
      </c>
      <c r="AS19" s="43">
        <v>6.4087236430190653E-2</v>
      </c>
    </row>
    <row r="20" spans="1:45">
      <c r="A20" s="2">
        <v>1980</v>
      </c>
      <c r="B20" s="3">
        <v>82.4</v>
      </c>
      <c r="C20" s="10">
        <f t="shared" si="1"/>
        <v>2.8271480582524271</v>
      </c>
      <c r="D20" s="14">
        <v>289993</v>
      </c>
      <c r="E20" s="16">
        <f t="shared" si="2"/>
        <v>819853.14685679611</v>
      </c>
      <c r="F20" s="13">
        <f t="shared" si="11"/>
        <v>-7.6116992478373446E-2</v>
      </c>
      <c r="G20" s="14">
        <v>346290</v>
      </c>
      <c r="H20" s="16">
        <f t="shared" si="3"/>
        <v>979013.10109223297</v>
      </c>
      <c r="I20" s="13">
        <f t="shared" si="12"/>
        <v>-2.816081659952796E-2</v>
      </c>
      <c r="J20" s="14">
        <v>169019</v>
      </c>
      <c r="K20" s="16">
        <f t="shared" si="4"/>
        <v>477841.73765776696</v>
      </c>
      <c r="L20" s="13">
        <f t="shared" si="13"/>
        <v>-2.6684799162383532E-2</v>
      </c>
      <c r="M20" s="14">
        <v>597188</v>
      </c>
      <c r="N20" s="16">
        <f t="shared" si="5"/>
        <v>1688338.8946116504</v>
      </c>
      <c r="O20" s="13">
        <f t="shared" ref="O20" si="25">+N20/N19-1</f>
        <v>0.22354432598558449</v>
      </c>
      <c r="P20" s="38">
        <v>21822</v>
      </c>
      <c r="Q20" s="16">
        <f t="shared" si="6"/>
        <v>61694.024927184466</v>
      </c>
      <c r="R20" s="13">
        <f t="shared" si="15"/>
        <v>-0.37219052902714489</v>
      </c>
      <c r="S20" s="38">
        <v>620413</v>
      </c>
      <c r="T20" s="16">
        <f t="shared" si="7"/>
        <v>1753999.408264563</v>
      </c>
      <c r="U20" s="13">
        <f t="shared" si="16"/>
        <v>-4.4044243656923054E-2</v>
      </c>
      <c r="V20" s="38">
        <v>19993</v>
      </c>
      <c r="W20" s="16">
        <f t="shared" si="8"/>
        <v>56523.171128640774</v>
      </c>
      <c r="X20" s="13">
        <f t="shared" si="17"/>
        <v>-7.4005585471649482E-2</v>
      </c>
      <c r="Y20" s="38">
        <v>193639</v>
      </c>
      <c r="Z20" s="16">
        <f t="shared" si="9"/>
        <v>547446.12285194173</v>
      </c>
      <c r="AA20" s="13">
        <f t="shared" si="18"/>
        <v>3.3994660194174742E-2</v>
      </c>
      <c r="AB20" s="38">
        <v>70233</v>
      </c>
      <c r="AC20" s="16">
        <f t="shared" si="10"/>
        <v>198559.08957524272</v>
      </c>
      <c r="AD20" s="13">
        <f t="shared" si="19"/>
        <v>-0.11599934119278787</v>
      </c>
      <c r="AE20" s="26">
        <v>7.0035774654214164E-2</v>
      </c>
      <c r="AF20" s="27">
        <v>4.5184159800228836E-2</v>
      </c>
      <c r="AG20" s="28">
        <v>6.1278265954758521E-2</v>
      </c>
      <c r="AH20" s="67">
        <v>2.0593186732093534</v>
      </c>
      <c r="AI20" s="68">
        <v>1.7915995264085016</v>
      </c>
      <c r="AJ20" s="69">
        <v>1.1456640969358474</v>
      </c>
      <c r="AK20" s="52">
        <v>2.6069336439313489</v>
      </c>
      <c r="AL20" s="53"/>
      <c r="AM20" s="54"/>
      <c r="AN20" s="33">
        <v>76099</v>
      </c>
      <c r="AO20" s="40"/>
      <c r="AP20" s="34">
        <v>29191</v>
      </c>
      <c r="AQ20" s="43">
        <v>0.10732470447078107</v>
      </c>
      <c r="AR20" s="43">
        <v>7.1369467020506824E-2</v>
      </c>
      <c r="AS20" s="43">
        <v>7.3579388002107851E-2</v>
      </c>
    </row>
    <row r="21" spans="1:45">
      <c r="A21" s="2">
        <v>1981</v>
      </c>
      <c r="B21" s="3">
        <v>90.9</v>
      </c>
      <c r="C21" s="10">
        <f t="shared" si="1"/>
        <v>2.5627832783278324</v>
      </c>
      <c r="D21" s="14">
        <v>307896</v>
      </c>
      <c r="E21" s="16">
        <f t="shared" si="2"/>
        <v>789070.72026402631</v>
      </c>
      <c r="F21" s="13">
        <f t="shared" si="11"/>
        <v>-3.7546268756527112E-2</v>
      </c>
      <c r="G21" s="14">
        <v>377945</v>
      </c>
      <c r="H21" s="16">
        <f t="shared" si="3"/>
        <v>968591.12612761266</v>
      </c>
      <c r="I21" s="13">
        <f t="shared" si="12"/>
        <v>-1.0645388660267208E-2</v>
      </c>
      <c r="J21" s="14">
        <v>188301</v>
      </c>
      <c r="K21" s="16">
        <f t="shared" si="4"/>
        <v>482574.65409240918</v>
      </c>
      <c r="L21" s="13">
        <f t="shared" si="13"/>
        <v>9.9047782176615584E-3</v>
      </c>
      <c r="M21" s="14">
        <v>708368</v>
      </c>
      <c r="N21" s="16">
        <f t="shared" si="5"/>
        <v>1815393.6653025299</v>
      </c>
      <c r="O21" s="13">
        <f t="shared" ref="O21" si="26">+N21/N20-1</f>
        <v>7.5254305339038208E-2</v>
      </c>
      <c r="P21" s="38">
        <v>24705</v>
      </c>
      <c r="Q21" s="16">
        <f t="shared" si="6"/>
        <v>63313.560891089095</v>
      </c>
      <c r="R21" s="13">
        <f t="shared" si="15"/>
        <v>2.6251099126959554E-2</v>
      </c>
      <c r="S21" s="38">
        <v>678150</v>
      </c>
      <c r="T21" s="16">
        <f t="shared" si="7"/>
        <v>1737951.4801980194</v>
      </c>
      <c r="U21" s="13">
        <f t="shared" si="16"/>
        <v>-9.1493349375879607E-3</v>
      </c>
      <c r="V21" s="38">
        <v>20310</v>
      </c>
      <c r="W21" s="16">
        <f t="shared" si="8"/>
        <v>52050.128382838273</v>
      </c>
      <c r="X21" s="13">
        <f t="shared" si="17"/>
        <v>-7.9136443629858055E-2</v>
      </c>
      <c r="Y21" s="38"/>
      <c r="Z21" s="16"/>
      <c r="AA21" s="13"/>
      <c r="AB21" s="38">
        <v>84314</v>
      </c>
      <c r="AC21" s="16">
        <f t="shared" si="10"/>
        <v>216078.50932893285</v>
      </c>
      <c r="AD21" s="13">
        <f t="shared" si="19"/>
        <v>8.8232776405087421E-2</v>
      </c>
      <c r="AE21" s="26">
        <v>6.4162979001407688E-2</v>
      </c>
      <c r="AF21" s="27">
        <v>4.276794110291713E-2</v>
      </c>
      <c r="AG21" s="28">
        <v>6.1764520653447445E-2</v>
      </c>
      <c r="AH21" s="67">
        <v>2.3006729545041185</v>
      </c>
      <c r="AI21" s="68">
        <v>1.7943086957096932</v>
      </c>
      <c r="AJ21" s="69">
        <v>-5.9006590511999406E-2</v>
      </c>
      <c r="AK21" s="52">
        <v>2.5240616778232923</v>
      </c>
      <c r="AL21" s="53"/>
      <c r="AM21" s="54"/>
      <c r="AN21" s="33">
        <v>75790</v>
      </c>
      <c r="AO21" s="40"/>
      <c r="AP21" s="34">
        <v>30027</v>
      </c>
      <c r="AQ21" s="43">
        <v>0.11315083823977978</v>
      </c>
      <c r="AR21" s="43">
        <v>7.95818720039186E-2</v>
      </c>
      <c r="AS21" s="43">
        <v>7.0947541911978773E-2</v>
      </c>
    </row>
    <row r="22" spans="1:45">
      <c r="A22" s="2">
        <v>1982</v>
      </c>
      <c r="B22" s="3">
        <v>96.5</v>
      </c>
      <c r="C22" s="10">
        <f t="shared" si="1"/>
        <v>2.4140621761658032</v>
      </c>
      <c r="D22" s="14">
        <v>344922</v>
      </c>
      <c r="E22" s="16">
        <f t="shared" si="2"/>
        <v>832663.15392746113</v>
      </c>
      <c r="F22" s="13">
        <f t="shared" si="11"/>
        <v>5.5245280991859103E-2</v>
      </c>
      <c r="G22" s="14">
        <v>418064</v>
      </c>
      <c r="H22" s="16">
        <f t="shared" si="3"/>
        <v>1009232.4896165803</v>
      </c>
      <c r="I22" s="13">
        <f t="shared" si="12"/>
        <v>4.1959256483641516E-2</v>
      </c>
      <c r="J22" s="14">
        <v>222321</v>
      </c>
      <c r="K22" s="16">
        <f t="shared" si="4"/>
        <v>536696.7170673575</v>
      </c>
      <c r="L22" s="13">
        <f t="shared" si="13"/>
        <v>0.11215272604139792</v>
      </c>
      <c r="M22" s="14">
        <v>764214</v>
      </c>
      <c r="N22" s="16">
        <f t="shared" si="5"/>
        <v>1844860.1118963731</v>
      </c>
      <c r="O22" s="13">
        <f t="shared" ref="O22" si="27">+N22/N21-1</f>
        <v>1.6231436275796707E-2</v>
      </c>
      <c r="P22" s="38">
        <v>33161</v>
      </c>
      <c r="Q22" s="16">
        <f t="shared" si="6"/>
        <v>80052.715823834194</v>
      </c>
      <c r="R22" s="13">
        <f t="shared" si="15"/>
        <v>0.2643849863623926</v>
      </c>
      <c r="S22" s="38">
        <v>754077</v>
      </c>
      <c r="T22" s="16">
        <f t="shared" si="7"/>
        <v>1820388.7636165803</v>
      </c>
      <c r="U22" s="13">
        <f t="shared" si="16"/>
        <v>4.7433593145631558E-2</v>
      </c>
      <c r="V22" s="38">
        <v>20611</v>
      </c>
      <c r="W22" s="16">
        <f t="shared" si="8"/>
        <v>49756.235512953368</v>
      </c>
      <c r="X22" s="13">
        <f t="shared" si="17"/>
        <v>-4.4070839806828133E-2</v>
      </c>
      <c r="Y22" s="38">
        <v>274661</v>
      </c>
      <c r="Z22" s="16">
        <f t="shared" si="9"/>
        <v>663048.73136787571</v>
      </c>
      <c r="AA22" s="13"/>
      <c r="AB22" s="38">
        <v>79209</v>
      </c>
      <c r="AC22" s="16">
        <f t="shared" si="10"/>
        <v>191215.45091191711</v>
      </c>
      <c r="AD22" s="13">
        <f t="shared" si="19"/>
        <v>-0.11506492938252877</v>
      </c>
      <c r="AE22" s="26">
        <v>6.5987978289063248E-2</v>
      </c>
      <c r="AF22" s="27">
        <v>4.1795495555209644E-2</v>
      </c>
      <c r="AG22" s="28">
        <v>6.4721479388024944E-2</v>
      </c>
      <c r="AH22" s="67">
        <v>2.2156139648964115</v>
      </c>
      <c r="AI22" s="68">
        <v>1.8037357916491255</v>
      </c>
      <c r="AJ22" s="69">
        <v>1.2354253534304003</v>
      </c>
      <c r="AK22" s="52">
        <v>2.402108974568248</v>
      </c>
      <c r="AL22" s="53"/>
      <c r="AM22" s="54"/>
      <c r="AN22" s="33">
        <v>73579</v>
      </c>
      <c r="AO22" s="40"/>
      <c r="AP22" s="34">
        <v>30631</v>
      </c>
      <c r="AQ22" s="43">
        <v>0</v>
      </c>
      <c r="AR22" s="43">
        <v>8.6515161630895163E-2</v>
      </c>
      <c r="AS22" s="43">
        <v>9.4042297483642165E-2</v>
      </c>
    </row>
    <row r="23" spans="1:45">
      <c r="A23" s="2">
        <v>1983</v>
      </c>
      <c r="B23" s="3">
        <v>99.6</v>
      </c>
      <c r="C23" s="10">
        <f t="shared" si="1"/>
        <v>2.3389257028112449</v>
      </c>
      <c r="D23" s="14">
        <v>366025</v>
      </c>
      <c r="E23" s="16">
        <f t="shared" si="2"/>
        <v>856105.28037148586</v>
      </c>
      <c r="F23" s="13">
        <f t="shared" si="11"/>
        <v>2.8153192960988171E-2</v>
      </c>
      <c r="G23" s="14">
        <v>458201</v>
      </c>
      <c r="H23" s="16">
        <f t="shared" si="3"/>
        <v>1071698.0959538152</v>
      </c>
      <c r="I23" s="13">
        <f t="shared" si="12"/>
        <v>6.1894169064024451E-2</v>
      </c>
      <c r="J23" s="14">
        <v>235759</v>
      </c>
      <c r="K23" s="16">
        <f t="shared" si="4"/>
        <v>551422.78476907627</v>
      </c>
      <c r="L23" s="13">
        <f t="shared" si="13"/>
        <v>2.7438341307890912E-2</v>
      </c>
      <c r="M23" s="14">
        <v>520408</v>
      </c>
      <c r="N23" s="16">
        <f t="shared" si="5"/>
        <v>1217195.6471485943</v>
      </c>
      <c r="O23" s="13">
        <f t="shared" ref="O23" si="28">+N23/N22-1</f>
        <v>-0.34022333763972401</v>
      </c>
      <c r="P23" s="37">
        <v>22950</v>
      </c>
      <c r="Q23" s="16">
        <f t="shared" si="6"/>
        <v>53678.344879518074</v>
      </c>
      <c r="R23" s="13">
        <f t="shared" si="15"/>
        <v>-0.32946253818991167</v>
      </c>
      <c r="S23" s="37">
        <v>802670</v>
      </c>
      <c r="T23" s="16">
        <f t="shared" si="7"/>
        <v>1877385.4938755019</v>
      </c>
      <c r="U23" s="13">
        <f t="shared" si="16"/>
        <v>3.1310196699789516E-2</v>
      </c>
      <c r="V23" s="37">
        <v>21521</v>
      </c>
      <c r="W23" s="16">
        <f t="shared" si="8"/>
        <v>50336.020050200801</v>
      </c>
      <c r="X23" s="13">
        <f t="shared" si="17"/>
        <v>1.165250005894225E-2</v>
      </c>
      <c r="Y23" s="37">
        <v>294374</v>
      </c>
      <c r="Z23" s="16">
        <f t="shared" si="9"/>
        <v>688518.91483935737</v>
      </c>
      <c r="AA23" s="13">
        <f t="shared" si="18"/>
        <v>3.8413742861609146E-2</v>
      </c>
      <c r="AB23" s="37">
        <v>85664</v>
      </c>
      <c r="AC23" s="16">
        <f t="shared" si="10"/>
        <v>200361.73140562247</v>
      </c>
      <c r="AD23" s="13">
        <f t="shared" si="19"/>
        <v>4.7832329710210342E-2</v>
      </c>
      <c r="AE23" s="26">
        <v>5.5180075262893993E-2</v>
      </c>
      <c r="AF23" s="27">
        <v>4.1088091348437911E-2</v>
      </c>
      <c r="AG23" s="28">
        <v>6.1093715866889976E-2</v>
      </c>
      <c r="AH23" s="67">
        <v>1.4217826651185028</v>
      </c>
      <c r="AI23" s="68">
        <v>1.7517857883330679</v>
      </c>
      <c r="AJ23" s="69">
        <v>1.2486225340283934</v>
      </c>
      <c r="AK23" s="52">
        <v>2.41477988437066</v>
      </c>
      <c r="AL23" s="53"/>
      <c r="AM23" s="54"/>
      <c r="AN23" s="33">
        <v>74764</v>
      </c>
      <c r="AO23" s="40"/>
      <c r="AP23" s="34">
        <v>30961</v>
      </c>
      <c r="AQ23" s="43">
        <v>0.12884359283059274</v>
      </c>
      <c r="AR23" s="43">
        <v>8.3187896277861106E-2</v>
      </c>
      <c r="AS23" s="43">
        <v>8.7598055569626229E-2</v>
      </c>
    </row>
    <row r="24" spans="1:45">
      <c r="A24" s="2">
        <v>1984</v>
      </c>
      <c r="B24" s="3">
        <v>103.9</v>
      </c>
      <c r="C24" s="10">
        <f t="shared" si="1"/>
        <v>2.2421270452358035</v>
      </c>
      <c r="D24" s="14">
        <v>407582</v>
      </c>
      <c r="E24" s="16">
        <f t="shared" si="2"/>
        <v>913850.6253512993</v>
      </c>
      <c r="F24" s="13">
        <f t="shared" si="11"/>
        <v>6.7451219264476725E-2</v>
      </c>
      <c r="G24" s="14">
        <v>494744</v>
      </c>
      <c r="H24" s="16">
        <f t="shared" si="3"/>
        <v>1109278.9028681424</v>
      </c>
      <c r="I24" s="13">
        <f t="shared" si="12"/>
        <v>3.5066598565597129E-2</v>
      </c>
      <c r="J24" s="14">
        <v>256444</v>
      </c>
      <c r="K24" s="16">
        <f t="shared" si="4"/>
        <v>574980.02798845037</v>
      </c>
      <c r="L24" s="13">
        <f t="shared" si="13"/>
        <v>4.2720837567927772E-2</v>
      </c>
      <c r="M24" s="14">
        <v>572514</v>
      </c>
      <c r="N24" s="16">
        <f t="shared" si="5"/>
        <v>1283649.1231761309</v>
      </c>
      <c r="O24" s="13">
        <f t="shared" ref="O24" si="29">+N24/N23-1</f>
        <v>5.4595558391299592E-2</v>
      </c>
      <c r="P24" s="37">
        <v>36282</v>
      </c>
      <c r="Q24" s="16">
        <f t="shared" si="6"/>
        <v>81348.853455245422</v>
      </c>
      <c r="R24" s="13">
        <f t="shared" si="15"/>
        <v>0.51548736530223227</v>
      </c>
      <c r="S24" s="37">
        <v>855757</v>
      </c>
      <c r="T24" s="16">
        <f t="shared" si="7"/>
        <v>1918715.9138498555</v>
      </c>
      <c r="U24" s="13">
        <f t="shared" si="16"/>
        <v>2.2014881924454999E-2</v>
      </c>
      <c r="V24" s="37">
        <v>22948</v>
      </c>
      <c r="W24" s="16">
        <f t="shared" si="8"/>
        <v>51452.331434071217</v>
      </c>
      <c r="X24" s="13">
        <f t="shared" si="17"/>
        <v>2.2177188080366728E-2</v>
      </c>
      <c r="Y24" s="37">
        <v>330725</v>
      </c>
      <c r="Z24" s="16">
        <f t="shared" si="9"/>
        <v>741527.46703561116</v>
      </c>
      <c r="AA24" s="13">
        <f t="shared" si="18"/>
        <v>7.6989246124954391E-2</v>
      </c>
      <c r="AB24" s="37">
        <v>92146</v>
      </c>
      <c r="AC24" s="16">
        <f t="shared" si="10"/>
        <v>206603.03871029837</v>
      </c>
      <c r="AD24" s="13">
        <f t="shared" si="19"/>
        <v>3.1150196501549932E-2</v>
      </c>
      <c r="AE24" s="26">
        <v>6.0217050983460557E-2</v>
      </c>
      <c r="AF24" s="27">
        <v>3.6817473163289982E-2</v>
      </c>
      <c r="AG24" s="28">
        <v>5.7346339744257742E-2</v>
      </c>
      <c r="AH24" s="67">
        <v>1.4046596758443699</v>
      </c>
      <c r="AI24" s="68">
        <v>1.7296965703474929</v>
      </c>
      <c r="AJ24" s="69">
        <v>1.2896577810360157</v>
      </c>
      <c r="AK24" s="52">
        <v>2.5172673143215292</v>
      </c>
      <c r="AL24" s="53"/>
      <c r="AM24" s="54"/>
      <c r="AN24" s="33">
        <v>80326</v>
      </c>
      <c r="AO24" s="40"/>
      <c r="AP24" s="34">
        <v>31910</v>
      </c>
      <c r="AQ24" s="43">
        <v>8.4074067708865691E-2</v>
      </c>
      <c r="AR24" s="43">
        <v>9.4723177883428086E-2</v>
      </c>
      <c r="AS24" s="43">
        <v>8.7495818187896104E-2</v>
      </c>
    </row>
    <row r="25" spans="1:45">
      <c r="A25" s="2">
        <v>1985</v>
      </c>
      <c r="B25" s="3">
        <v>107.6</v>
      </c>
      <c r="C25" s="10">
        <f t="shared" si="1"/>
        <v>2.1650278810408921</v>
      </c>
      <c r="D25" s="14">
        <v>422814</v>
      </c>
      <c r="E25" s="16">
        <f t="shared" si="2"/>
        <v>915404.09849442379</v>
      </c>
      <c r="F25" s="13">
        <f t="shared" si="11"/>
        <v>1.6999202058074481E-3</v>
      </c>
      <c r="G25" s="14">
        <v>556254</v>
      </c>
      <c r="H25" s="16">
        <f t="shared" si="3"/>
        <v>1204305.4189405204</v>
      </c>
      <c r="I25" s="13">
        <f t="shared" si="12"/>
        <v>8.5665125178779E-2</v>
      </c>
      <c r="J25" s="14">
        <v>274424</v>
      </c>
      <c r="K25" s="16">
        <f t="shared" si="4"/>
        <v>594135.61122676579</v>
      </c>
      <c r="L25" s="13">
        <f t="shared" si="13"/>
        <v>3.3315214974215079E-2</v>
      </c>
      <c r="M25" s="14">
        <v>574946</v>
      </c>
      <c r="N25" s="16">
        <f t="shared" si="5"/>
        <v>1244774.1200929368</v>
      </c>
      <c r="O25" s="13">
        <f t="shared" ref="O25" si="30">+N25/N24-1</f>
        <v>-3.0284758024066383E-2</v>
      </c>
      <c r="P25" s="37">
        <v>38205</v>
      </c>
      <c r="Q25" s="16">
        <f t="shared" si="6"/>
        <v>82714.890195167274</v>
      </c>
      <c r="R25" s="13">
        <f t="shared" si="15"/>
        <v>1.6792329355611368E-2</v>
      </c>
      <c r="S25" s="37">
        <v>889811</v>
      </c>
      <c r="T25" s="16">
        <f t="shared" si="7"/>
        <v>1926465.6238568772</v>
      </c>
      <c r="U25" s="13">
        <f t="shared" si="16"/>
        <v>4.0390085635304551E-3</v>
      </c>
      <c r="V25" s="37">
        <v>25065</v>
      </c>
      <c r="W25" s="16">
        <f t="shared" si="8"/>
        <v>54266.423838289957</v>
      </c>
      <c r="X25" s="13">
        <f t="shared" si="17"/>
        <v>5.469319515335469E-2</v>
      </c>
      <c r="Y25" s="37">
        <v>360098</v>
      </c>
      <c r="Z25" s="16">
        <f t="shared" si="9"/>
        <v>779622.20990706317</v>
      </c>
      <c r="AA25" s="13">
        <f t="shared" si="18"/>
        <v>5.1373340253655808E-2</v>
      </c>
      <c r="AB25" s="37">
        <v>99302</v>
      </c>
      <c r="AC25" s="16">
        <f t="shared" si="10"/>
        <v>214991.59864312265</v>
      </c>
      <c r="AD25" s="13">
        <f t="shared" si="19"/>
        <v>4.0602306651388753E-2</v>
      </c>
      <c r="AE25" s="26">
        <v>5.2284470035671715E-2</v>
      </c>
      <c r="AF25" s="27">
        <v>3.7044231859994656E-2</v>
      </c>
      <c r="AG25" s="28">
        <v>5.4678683235674798E-2</v>
      </c>
      <c r="AH25" s="67">
        <v>1.3598083317960143</v>
      </c>
      <c r="AI25" s="68">
        <v>1.5996487216271704</v>
      </c>
      <c r="AJ25" s="69">
        <v>1.3121957263213131</v>
      </c>
      <c r="AK25" s="52">
        <v>2.6053378069238979</v>
      </c>
      <c r="AL25" s="53"/>
      <c r="AM25" s="54"/>
      <c r="AN25" s="33">
        <v>85416</v>
      </c>
      <c r="AO25" s="40"/>
      <c r="AP25" s="34">
        <v>32785</v>
      </c>
      <c r="AQ25" s="43">
        <v>0.15130793192276984</v>
      </c>
      <c r="AR25" s="43">
        <v>9.732871946568436E-2</v>
      </c>
      <c r="AS25" s="43">
        <v>8.7116148454128337E-2</v>
      </c>
    </row>
    <row r="26" spans="1:45">
      <c r="A26" s="2">
        <v>1986</v>
      </c>
      <c r="B26" s="3">
        <v>109.6</v>
      </c>
      <c r="C26" s="10">
        <f t="shared" si="1"/>
        <v>2.1255200729927006</v>
      </c>
      <c r="D26" s="14">
        <v>457579</v>
      </c>
      <c r="E26" s="16">
        <f t="shared" si="2"/>
        <v>972593.34947992698</v>
      </c>
      <c r="F26" s="13">
        <f t="shared" si="11"/>
        <v>6.2474322629277212E-2</v>
      </c>
      <c r="G26" s="14">
        <v>632334</v>
      </c>
      <c r="H26" s="16">
        <f t="shared" si="3"/>
        <v>1344038.6098357663</v>
      </c>
      <c r="I26" s="13">
        <f t="shared" si="12"/>
        <v>0.116028034664309</v>
      </c>
      <c r="J26" s="14">
        <v>295374</v>
      </c>
      <c r="K26" s="16">
        <f t="shared" si="4"/>
        <v>627823.36604014598</v>
      </c>
      <c r="L26" s="13">
        <f t="shared" si="13"/>
        <v>5.670044713162703E-2</v>
      </c>
      <c r="M26" s="14">
        <v>544014</v>
      </c>
      <c r="N26" s="16">
        <f t="shared" si="5"/>
        <v>1156312.676989051</v>
      </c>
      <c r="O26" s="13">
        <f t="shared" ref="O26" si="31">+N26/N25-1</f>
        <v>-7.1066261481465443E-2</v>
      </c>
      <c r="P26" s="37">
        <v>42050</v>
      </c>
      <c r="Q26" s="16">
        <f t="shared" si="6"/>
        <v>89378.119069343054</v>
      </c>
      <c r="R26" s="13">
        <f t="shared" si="15"/>
        <v>8.0556582478121808E-2</v>
      </c>
      <c r="S26" s="37">
        <v>961227</v>
      </c>
      <c r="T26" s="16">
        <f t="shared" si="7"/>
        <v>2043107.2832025546</v>
      </c>
      <c r="U26" s="13">
        <f t="shared" si="16"/>
        <v>6.0546971563476548E-2</v>
      </c>
      <c r="V26" s="37">
        <v>28750</v>
      </c>
      <c r="W26" s="16">
        <f t="shared" si="8"/>
        <v>61108.70209854014</v>
      </c>
      <c r="X26" s="13">
        <f t="shared" si="17"/>
        <v>0.12608677293052661</v>
      </c>
      <c r="Y26" s="37">
        <v>382500</v>
      </c>
      <c r="Z26" s="16">
        <f t="shared" si="9"/>
        <v>813011.42791970796</v>
      </c>
      <c r="AA26" s="13">
        <f t="shared" si="18"/>
        <v>4.2827433067389231E-2</v>
      </c>
      <c r="AB26" s="37">
        <v>111345</v>
      </c>
      <c r="AC26" s="16">
        <f t="shared" si="10"/>
        <v>236666.03252737224</v>
      </c>
      <c r="AD26" s="13">
        <f t="shared" si="19"/>
        <v>0.10081525985686657</v>
      </c>
      <c r="AE26" s="26">
        <v>4.9892158862790373E-2</v>
      </c>
      <c r="AF26" s="27">
        <v>3.6635682220766581E-2</v>
      </c>
      <c r="AG26" s="28">
        <v>5.1338730921394078E-2</v>
      </c>
      <c r="AH26" s="67">
        <v>1.1888963435822011</v>
      </c>
      <c r="AI26" s="68">
        <v>1.5201254400364363</v>
      </c>
      <c r="AJ26" s="69">
        <v>1.2949684129273396</v>
      </c>
      <c r="AK26" s="52">
        <v>2.6021690684890806</v>
      </c>
      <c r="AL26" s="53"/>
      <c r="AM26" s="54"/>
      <c r="AN26" s="33">
        <v>87576</v>
      </c>
      <c r="AO26" s="40"/>
      <c r="AP26" s="34">
        <v>33655</v>
      </c>
      <c r="AQ26" s="43">
        <v>0.16740134137128918</v>
      </c>
      <c r="AR26" s="43">
        <v>0.11083734279456746</v>
      </c>
      <c r="AS26" s="43">
        <v>7.4874552885443035E-2</v>
      </c>
    </row>
    <row r="27" spans="1:45">
      <c r="A27" s="2">
        <v>1987</v>
      </c>
      <c r="B27" s="3">
        <v>113.6</v>
      </c>
      <c r="C27" s="10">
        <f t="shared" si="1"/>
        <v>2.0506778169014086</v>
      </c>
      <c r="D27" s="14">
        <v>539962</v>
      </c>
      <c r="E27" s="16">
        <f t="shared" si="2"/>
        <v>1107288.0953697185</v>
      </c>
      <c r="F27" s="13">
        <f t="shared" si="11"/>
        <v>0.13849030117450067</v>
      </c>
      <c r="G27" s="14">
        <v>699892</v>
      </c>
      <c r="H27" s="16">
        <f t="shared" si="3"/>
        <v>1435252.9986267607</v>
      </c>
      <c r="I27" s="13">
        <f t="shared" si="12"/>
        <v>6.7865899181378753E-2</v>
      </c>
      <c r="J27" s="14">
        <v>320494</v>
      </c>
      <c r="K27" s="16">
        <f t="shared" si="4"/>
        <v>657229.93625000003</v>
      </c>
      <c r="L27" s="13">
        <f t="shared" si="13"/>
        <v>4.6838922857123544E-2</v>
      </c>
      <c r="M27" s="14">
        <v>486491</v>
      </c>
      <c r="N27" s="16">
        <f t="shared" si="5"/>
        <v>997636.30182218319</v>
      </c>
      <c r="O27" s="13">
        <f t="shared" ref="O27" si="32">+N27/N26-1</f>
        <v>-0.13722618312898627</v>
      </c>
      <c r="P27" s="37">
        <v>185585</v>
      </c>
      <c r="Q27" s="16">
        <f t="shared" si="6"/>
        <v>380575.04264964792</v>
      </c>
      <c r="R27" s="13">
        <f t="shared" si="15"/>
        <v>3.258033695633971</v>
      </c>
      <c r="S27" s="37">
        <v>884084</v>
      </c>
      <c r="T27" s="16">
        <f t="shared" si="7"/>
        <v>1812971.447077465</v>
      </c>
      <c r="U27" s="13">
        <f t="shared" si="16"/>
        <v>-0.1126401134277949</v>
      </c>
      <c r="V27" s="37">
        <v>71066</v>
      </c>
      <c r="W27" s="16">
        <f t="shared" si="8"/>
        <v>145733.46973591551</v>
      </c>
      <c r="X27" s="13">
        <f t="shared" si="17"/>
        <v>1.3848235150030623</v>
      </c>
      <c r="Y27" s="37">
        <v>406725</v>
      </c>
      <c r="Z27" s="16">
        <f t="shared" si="9"/>
        <v>834061.93507922546</v>
      </c>
      <c r="AA27" s="13">
        <f t="shared" si="18"/>
        <v>2.5892018779342996E-2</v>
      </c>
      <c r="AB27" s="37">
        <v>120793</v>
      </c>
      <c r="AC27" s="16">
        <f t="shared" si="10"/>
        <v>247707.52553697184</v>
      </c>
      <c r="AD27" s="13">
        <f t="shared" si="19"/>
        <v>4.6654320823680262E-2</v>
      </c>
      <c r="AE27" s="26">
        <v>4.656888238028583E-2</v>
      </c>
      <c r="AF27" s="27">
        <v>3.6467975499326226E-2</v>
      </c>
      <c r="AG27" s="28">
        <v>5.0018314380901353E-2</v>
      </c>
      <c r="AH27" s="67">
        <v>0.90097266103911011</v>
      </c>
      <c r="AI27" s="68">
        <v>1.2631720322564053</v>
      </c>
      <c r="AJ27" s="69">
        <v>1.2690565189987957</v>
      </c>
      <c r="AK27" s="52">
        <v>2.7820616883116882</v>
      </c>
      <c r="AL27" s="53">
        <v>2.8810009326441253</v>
      </c>
      <c r="AM27" s="54">
        <v>3.6124802170472532</v>
      </c>
      <c r="AN27" s="33">
        <v>95970</v>
      </c>
      <c r="AO27" s="40"/>
      <c r="AP27" s="34">
        <v>34496</v>
      </c>
      <c r="AQ27" s="43">
        <v>0.1415472578170241</v>
      </c>
      <c r="AR27" s="43">
        <v>0.11073410066177067</v>
      </c>
      <c r="AS27" s="43">
        <v>7.5327534825288686E-2</v>
      </c>
    </row>
    <row r="28" spans="1:45">
      <c r="A28" s="2">
        <v>1988</v>
      </c>
      <c r="B28" s="3">
        <v>118.3</v>
      </c>
      <c r="C28" s="10">
        <f t="shared" si="1"/>
        <v>1.9692054099746408</v>
      </c>
      <c r="D28" s="14">
        <v>594304</v>
      </c>
      <c r="E28" s="16">
        <f t="shared" si="2"/>
        <v>1170306.6519695688</v>
      </c>
      <c r="F28" s="13">
        <f t="shared" si="11"/>
        <v>5.6912520655980403E-2</v>
      </c>
      <c r="G28" s="14">
        <v>774749</v>
      </c>
      <c r="H28" s="16">
        <f t="shared" si="3"/>
        <v>1525639.922172443</v>
      </c>
      <c r="I28" s="13">
        <f t="shared" si="12"/>
        <v>6.2976300089366832E-2</v>
      </c>
      <c r="J28" s="14">
        <v>385907</v>
      </c>
      <c r="K28" s="16">
        <f t="shared" si="4"/>
        <v>759930.15214708366</v>
      </c>
      <c r="L28" s="13">
        <f t="shared" si="13"/>
        <v>0.1562622306632393</v>
      </c>
      <c r="M28" s="14">
        <v>545304</v>
      </c>
      <c r="N28" s="16">
        <f t="shared" si="5"/>
        <v>1073815.5868808115</v>
      </c>
      <c r="O28" s="13">
        <f t="shared" ref="O28" si="33">+N28/N27-1</f>
        <v>7.6359776523254874E-2</v>
      </c>
      <c r="P28" s="37">
        <v>208979</v>
      </c>
      <c r="Q28" s="16">
        <f t="shared" si="6"/>
        <v>411522.57737109048</v>
      </c>
      <c r="R28" s="13">
        <f t="shared" si="15"/>
        <v>8.1317825010223777E-2</v>
      </c>
      <c r="S28" s="37">
        <v>954015</v>
      </c>
      <c r="T28" s="16">
        <f t="shared" si="7"/>
        <v>1878651.4991969569</v>
      </c>
      <c r="U28" s="13">
        <f t="shared" si="16"/>
        <v>3.6227846955543042E-2</v>
      </c>
      <c r="V28" s="37">
        <v>39184</v>
      </c>
      <c r="W28" s="16">
        <f t="shared" si="8"/>
        <v>77161.344784446323</v>
      </c>
      <c r="X28" s="13">
        <f t="shared" si="17"/>
        <v>-0.47053106658154198</v>
      </c>
      <c r="Y28" s="37">
        <v>331319</v>
      </c>
      <c r="Z28" s="16">
        <f t="shared" si="9"/>
        <v>652435.16722738801</v>
      </c>
      <c r="AA28" s="13">
        <f t="shared" si="18"/>
        <v>-0.21776172753236267</v>
      </c>
      <c r="AB28" s="37">
        <v>147641</v>
      </c>
      <c r="AC28" s="16">
        <f t="shared" si="10"/>
        <v>290735.45593406592</v>
      </c>
      <c r="AD28" s="13">
        <f t="shared" si="19"/>
        <v>0.17370457479569756</v>
      </c>
      <c r="AE28" s="26">
        <v>4.6186388450791663E-2</v>
      </c>
      <c r="AF28" s="27">
        <v>3.6239223056249055E-2</v>
      </c>
      <c r="AG28" s="28">
        <v>5.8492399763670135E-2</v>
      </c>
      <c r="AH28" s="67">
        <v>0.91755061382726688</v>
      </c>
      <c r="AI28" s="68">
        <v>1.2313859069195314</v>
      </c>
      <c r="AJ28" s="69">
        <v>0.85854623005024522</v>
      </c>
      <c r="AK28" s="52">
        <v>2.5091991797983204</v>
      </c>
      <c r="AL28" s="53">
        <v>2.887722802704364</v>
      </c>
      <c r="AM28" s="54">
        <v>3.568454337685107</v>
      </c>
      <c r="AN28" s="33">
        <v>89330</v>
      </c>
      <c r="AO28" s="40"/>
      <c r="AP28" s="34">
        <v>35601</v>
      </c>
      <c r="AQ28" s="43">
        <v>8.6765658379409583E-2</v>
      </c>
      <c r="AR28" s="43">
        <v>9.1212143917333732E-2</v>
      </c>
      <c r="AS28" s="43">
        <v>0.1128309444524125</v>
      </c>
    </row>
    <row r="29" spans="1:45">
      <c r="A29" s="2">
        <v>1989</v>
      </c>
      <c r="B29" s="3">
        <v>124</v>
      </c>
      <c r="C29" s="10">
        <f t="shared" si="1"/>
        <v>1.8786854838709677</v>
      </c>
      <c r="D29" s="14">
        <v>609300</v>
      </c>
      <c r="E29" s="16">
        <f t="shared" si="2"/>
        <v>1144683.0653225805</v>
      </c>
      <c r="F29" s="13">
        <f t="shared" si="11"/>
        <v>-2.1894762884467123E-2</v>
      </c>
      <c r="G29" s="14">
        <v>850465</v>
      </c>
      <c r="H29" s="16">
        <f t="shared" si="3"/>
        <v>1597756.2500403225</v>
      </c>
      <c r="I29" s="13">
        <f t="shared" si="12"/>
        <v>4.7269560018584844E-2</v>
      </c>
      <c r="J29" s="14">
        <v>449258</v>
      </c>
      <c r="K29" s="16">
        <f t="shared" si="4"/>
        <v>844014.4831129032</v>
      </c>
      <c r="L29" s="13">
        <f t="shared" si="13"/>
        <v>0.11064744664789283</v>
      </c>
      <c r="M29" s="14">
        <v>436476</v>
      </c>
      <c r="N29" s="16">
        <f t="shared" si="5"/>
        <v>820001.12525806448</v>
      </c>
      <c r="O29" s="13">
        <f t="shared" ref="O29" si="34">+N29/N28-1</f>
        <v>-0.23636690016767214</v>
      </c>
      <c r="P29" s="37">
        <v>246685</v>
      </c>
      <c r="Q29" s="16">
        <f t="shared" si="6"/>
        <v>463443.52858870965</v>
      </c>
      <c r="R29" s="13">
        <f t="shared" si="15"/>
        <v>0.12616792874233829</v>
      </c>
      <c r="S29" s="37">
        <v>972158</v>
      </c>
      <c r="T29" s="16">
        <f t="shared" si="7"/>
        <v>1826379.1226290322</v>
      </c>
      <c r="U29" s="13">
        <f t="shared" si="16"/>
        <v>-2.7824413729884867E-2</v>
      </c>
      <c r="V29" s="37">
        <v>46558</v>
      </c>
      <c r="W29" s="16">
        <f t="shared" si="8"/>
        <v>87467.838758064507</v>
      </c>
      <c r="X29" s="13">
        <f t="shared" si="17"/>
        <v>0.1335706888262489</v>
      </c>
      <c r="Y29" s="37">
        <v>469345</v>
      </c>
      <c r="Z29" s="16">
        <f t="shared" si="9"/>
        <v>881751.63842741936</v>
      </c>
      <c r="AA29" s="13">
        <f t="shared" si="18"/>
        <v>0.35147779077351538</v>
      </c>
      <c r="AB29" s="37">
        <v>161869</v>
      </c>
      <c r="AC29" s="16">
        <f t="shared" si="10"/>
        <v>304100.94058870967</v>
      </c>
      <c r="AD29" s="13">
        <f t="shared" si="19"/>
        <v>4.5971292396049579E-2</v>
      </c>
      <c r="AE29" s="26">
        <v>4.3775696578167385E-2</v>
      </c>
      <c r="AF29" s="27">
        <v>3.6240916173974465E-2</v>
      </c>
      <c r="AG29" s="28">
        <v>5.4146610380103037E-2</v>
      </c>
      <c r="AH29" s="67">
        <v>0.71635647464303298</v>
      </c>
      <c r="AI29" s="68">
        <v>1.1430899566707624</v>
      </c>
      <c r="AJ29" s="69">
        <v>1.0447115020767577</v>
      </c>
      <c r="AK29" s="52">
        <v>2.9549796494725475</v>
      </c>
      <c r="AL29" s="53">
        <v>3.0563117628307301</v>
      </c>
      <c r="AM29" s="54">
        <v>3.1966073921223526</v>
      </c>
      <c r="AN29" s="33">
        <v>106725</v>
      </c>
      <c r="AO29" s="40"/>
      <c r="AP29" s="34">
        <v>36117</v>
      </c>
      <c r="AQ29" s="43">
        <v>8.4786307596012717E-2</v>
      </c>
      <c r="AR29" s="43">
        <v>9.906406092556802E-2</v>
      </c>
      <c r="AS29" s="43">
        <v>0.11062835673441597</v>
      </c>
    </row>
    <row r="30" spans="1:45">
      <c r="A30" s="2">
        <v>1990</v>
      </c>
      <c r="B30" s="3">
        <v>130.69999999999999</v>
      </c>
      <c r="C30" s="10">
        <f t="shared" si="1"/>
        <v>1.7823794950267791</v>
      </c>
      <c r="D30" s="14">
        <v>764848</v>
      </c>
      <c r="E30" s="16">
        <f t="shared" si="2"/>
        <v>1363249.392012242</v>
      </c>
      <c r="F30" s="15">
        <f t="shared" si="11"/>
        <v>0.19094047366557998</v>
      </c>
      <c r="G30" s="14">
        <v>913342</v>
      </c>
      <c r="H30" s="16">
        <f t="shared" si="3"/>
        <v>1627922.0527467486</v>
      </c>
      <c r="I30" s="15">
        <f t="shared" si="12"/>
        <v>1.888010308560184E-2</v>
      </c>
      <c r="J30" s="14">
        <v>489405</v>
      </c>
      <c r="K30" s="16">
        <f t="shared" si="4"/>
        <v>872305.43676358077</v>
      </c>
      <c r="L30" s="15">
        <f t="shared" si="13"/>
        <v>3.3519512066113588E-2</v>
      </c>
      <c r="M30" s="14">
        <v>462837</v>
      </c>
      <c r="N30" s="16">
        <f t="shared" si="5"/>
        <v>824951.17833970929</v>
      </c>
      <c r="O30" s="13">
        <f t="shared" ref="O30" si="35">+N30/N29-1</f>
        <v>6.0366418156889701E-3</v>
      </c>
      <c r="P30" s="37">
        <v>254415</v>
      </c>
      <c r="Q30" s="16">
        <f t="shared" si="6"/>
        <v>453464.07922723802</v>
      </c>
      <c r="R30" s="13">
        <f t="shared" si="15"/>
        <v>-2.1533258629937713E-2</v>
      </c>
      <c r="S30" s="37">
        <v>1071469</v>
      </c>
      <c r="T30" s="16">
        <f t="shared" si="7"/>
        <v>1909764.375156848</v>
      </c>
      <c r="U30" s="13">
        <f t="shared" si="16"/>
        <v>4.5656047802268285E-2</v>
      </c>
      <c r="V30" s="37">
        <v>55699</v>
      </c>
      <c r="W30" s="16">
        <f t="shared" si="8"/>
        <v>99276.755493496574</v>
      </c>
      <c r="X30" s="13">
        <f t="shared" si="17"/>
        <v>0.13500867179416032</v>
      </c>
      <c r="Y30" s="37">
        <v>524429</v>
      </c>
      <c r="Z30" s="16">
        <f t="shared" si="9"/>
        <v>934731.49619739875</v>
      </c>
      <c r="AA30" s="13">
        <f t="shared" si="18"/>
        <v>6.0084785172010102E-2</v>
      </c>
      <c r="AB30" s="37">
        <v>175061</v>
      </c>
      <c r="AC30" s="16">
        <f t="shared" si="10"/>
        <v>312025.136778883</v>
      </c>
      <c r="AD30" s="13">
        <f t="shared" si="19"/>
        <v>2.6057782573223331E-2</v>
      </c>
      <c r="AE30" s="26">
        <v>4.0818840298945086E-2</v>
      </c>
      <c r="AF30" s="27">
        <v>3.7638623520795528E-2</v>
      </c>
      <c r="AG30" s="28">
        <v>5.3474624069803446E-2</v>
      </c>
      <c r="AH30" s="67">
        <v>0.6051359224316466</v>
      </c>
      <c r="AI30" s="68">
        <v>1.1731301089843673</v>
      </c>
      <c r="AJ30" s="69">
        <v>1.0715644507105566</v>
      </c>
      <c r="AK30" s="52">
        <v>2.5823311875085606</v>
      </c>
      <c r="AL30" s="53">
        <v>2.8487157034442498</v>
      </c>
      <c r="AM30" s="54">
        <v>3.1014126699756233</v>
      </c>
      <c r="AN30" s="33">
        <v>94268</v>
      </c>
      <c r="AO30" s="40"/>
      <c r="AP30" s="34">
        <v>36505</v>
      </c>
      <c r="AQ30" s="43">
        <v>0.13958290016252975</v>
      </c>
      <c r="AR30" s="43">
        <v>9.624526100158419E-2</v>
      </c>
      <c r="AS30" s="43">
        <v>9.2339508930024183E-2</v>
      </c>
    </row>
    <row r="31" spans="1:45">
      <c r="A31" s="2">
        <v>1991</v>
      </c>
      <c r="B31" s="3">
        <v>136.19999999999999</v>
      </c>
      <c r="C31" s="10">
        <f t="shared" si="1"/>
        <v>1.7104038179148313</v>
      </c>
      <c r="D31" s="14">
        <v>792285</v>
      </c>
      <c r="E31" s="16">
        <f t="shared" si="2"/>
        <v>1355127.288876652</v>
      </c>
      <c r="F31" s="13">
        <f t="shared" si="11"/>
        <v>-5.9578996940546913E-3</v>
      </c>
      <c r="G31" s="14">
        <v>998123</v>
      </c>
      <c r="H31" s="16">
        <f t="shared" si="3"/>
        <v>1707193.3899486051</v>
      </c>
      <c r="I31" s="13">
        <f t="shared" si="12"/>
        <v>4.8694799034207037E-2</v>
      </c>
      <c r="J31" s="14">
        <v>547991</v>
      </c>
      <c r="K31" s="16">
        <f t="shared" si="4"/>
        <v>937285.8985829663</v>
      </c>
      <c r="L31" s="13">
        <f t="shared" si="13"/>
        <v>7.4492785532181749E-2</v>
      </c>
      <c r="M31" s="14">
        <v>392615</v>
      </c>
      <c r="N31" s="16">
        <f t="shared" si="5"/>
        <v>671530.19497063151</v>
      </c>
      <c r="O31" s="13">
        <f t="shared" ref="O31" si="36">+N31/N30-1</f>
        <v>-0.1859758339612918</v>
      </c>
      <c r="P31" s="37">
        <v>266319</v>
      </c>
      <c r="Q31" s="16">
        <f t="shared" si="6"/>
        <v>455513.03438325995</v>
      </c>
      <c r="R31" s="13">
        <f t="shared" si="15"/>
        <v>4.5184508539544144E-3</v>
      </c>
      <c r="S31" s="37">
        <v>395075</v>
      </c>
      <c r="T31" s="16">
        <f t="shared" si="7"/>
        <v>675737.78836270201</v>
      </c>
      <c r="U31" s="13">
        <f t="shared" si="16"/>
        <v>-0.64616693181995077</v>
      </c>
      <c r="V31" s="37">
        <v>65166</v>
      </c>
      <c r="W31" s="16">
        <f t="shared" si="8"/>
        <v>111460.17519823789</v>
      </c>
      <c r="X31" s="13">
        <f t="shared" si="17"/>
        <v>0.12272177554734287</v>
      </c>
      <c r="Y31" s="37">
        <v>578330</v>
      </c>
      <c r="Z31" s="16">
        <f t="shared" si="9"/>
        <v>989177.84001468436</v>
      </c>
      <c r="AA31" s="13">
        <f t="shared" si="18"/>
        <v>5.824811086261672E-2</v>
      </c>
      <c r="AB31" s="37">
        <v>188855</v>
      </c>
      <c r="AC31" s="16">
        <f t="shared" si="10"/>
        <v>323018.31303230545</v>
      </c>
      <c r="AD31" s="13">
        <f t="shared" si="19"/>
        <v>3.52317007754821E-2</v>
      </c>
      <c r="AE31" s="26">
        <v>4.8211398113202728E-2</v>
      </c>
      <c r="AF31" s="27">
        <v>3.9660248127327241E-2</v>
      </c>
      <c r="AG31" s="28">
        <v>5.4121274335961547E-2</v>
      </c>
      <c r="AH31" s="67">
        <v>0.49554768801630728</v>
      </c>
      <c r="AI31" s="68">
        <v>0.39581795029269939</v>
      </c>
      <c r="AJ31" s="69">
        <v>1.0553640479496926</v>
      </c>
      <c r="AK31" s="52">
        <v>2.310945338971921</v>
      </c>
      <c r="AL31" s="53">
        <v>2.775475081711162</v>
      </c>
      <c r="AM31" s="54">
        <v>3.0335400546199365</v>
      </c>
      <c r="AN31" s="33">
        <v>87980</v>
      </c>
      <c r="AO31" s="40"/>
      <c r="AP31" s="34">
        <v>38071</v>
      </c>
      <c r="AQ31" s="43">
        <v>8.409797145016587E-2</v>
      </c>
      <c r="AR31" s="43">
        <v>7.9900572337918224E-2</v>
      </c>
      <c r="AS31" s="43">
        <v>8.6298791818007189E-2</v>
      </c>
    </row>
    <row r="32" spans="1:45">
      <c r="A32" s="2">
        <v>1992</v>
      </c>
      <c r="B32" s="3">
        <v>140.30000000000001</v>
      </c>
      <c r="C32" s="10">
        <f t="shared" si="1"/>
        <v>1.6604205274411972</v>
      </c>
      <c r="D32" s="14">
        <v>1091472</v>
      </c>
      <c r="E32" s="16">
        <f t="shared" si="2"/>
        <v>1812302.5139272984</v>
      </c>
      <c r="F32" s="15">
        <f t="shared" si="11"/>
        <v>0.33736699777452417</v>
      </c>
      <c r="G32" s="14">
        <v>1158164</v>
      </c>
      <c r="H32" s="16">
        <f t="shared" si="3"/>
        <v>1923039.2797434067</v>
      </c>
      <c r="I32" s="44">
        <f t="shared" si="12"/>
        <v>0.12643318036821816</v>
      </c>
      <c r="J32" s="14">
        <v>656267</v>
      </c>
      <c r="K32" s="16">
        <f t="shared" si="4"/>
        <v>1089679.1982822521</v>
      </c>
      <c r="L32" s="44">
        <f t="shared" si="13"/>
        <v>0.1625899844750478</v>
      </c>
      <c r="M32" s="14">
        <v>1270826</v>
      </c>
      <c r="N32" s="16">
        <f t="shared" si="5"/>
        <v>2110105.5772059867</v>
      </c>
      <c r="O32" s="15">
        <f t="shared" ref="O32" si="37">+N32/N31-1</f>
        <v>2.1422348436592182</v>
      </c>
      <c r="P32" s="37">
        <v>254055</v>
      </c>
      <c r="Q32" s="16">
        <f t="shared" si="6"/>
        <v>421838.13709907333</v>
      </c>
      <c r="R32" s="15">
        <f t="shared" si="15"/>
        <v>-7.3927406555512998E-2</v>
      </c>
      <c r="S32" s="37">
        <v>566107</v>
      </c>
      <c r="T32" s="16">
        <f t="shared" si="7"/>
        <v>939975.68352815381</v>
      </c>
      <c r="U32" s="15">
        <f t="shared" si="16"/>
        <v>0.39103613815307625</v>
      </c>
      <c r="V32" s="37">
        <v>76050</v>
      </c>
      <c r="W32" s="16">
        <f t="shared" si="8"/>
        <v>126274.98111190305</v>
      </c>
      <c r="X32" s="15">
        <f t="shared" si="17"/>
        <v>0.13291568838211698</v>
      </c>
      <c r="Y32" s="37">
        <v>288513</v>
      </c>
      <c r="Z32" s="16">
        <f t="shared" si="9"/>
        <v>479052.90763364214</v>
      </c>
      <c r="AA32" s="15">
        <f t="shared" si="18"/>
        <v>-0.51570598505671073</v>
      </c>
      <c r="AB32" s="37">
        <v>203539</v>
      </c>
      <c r="AC32" s="16">
        <f t="shared" si="10"/>
        <v>337960.33373485383</v>
      </c>
      <c r="AD32" s="15">
        <f t="shared" si="19"/>
        <v>4.6257503366547548E-2</v>
      </c>
      <c r="AE32" s="26">
        <v>6.0576759938770118E-2</v>
      </c>
      <c r="AF32" s="27">
        <v>4.3585149955150906E-2</v>
      </c>
      <c r="AG32" s="28">
        <v>5.8728602759908835E-2</v>
      </c>
      <c r="AH32" s="67">
        <v>1.1643230426433293</v>
      </c>
      <c r="AI32" s="68">
        <v>0.48879692340635694</v>
      </c>
      <c r="AJ32" s="69">
        <v>0.43962746869795372</v>
      </c>
      <c r="AK32" s="52">
        <v>1.9835007340775093</v>
      </c>
      <c r="AL32" s="53">
        <v>2.514695839462072</v>
      </c>
      <c r="AM32" s="54">
        <v>2.9403177919507368</v>
      </c>
      <c r="AN32" s="33">
        <v>85114</v>
      </c>
      <c r="AO32" s="40"/>
      <c r="AP32" s="34">
        <v>42911</v>
      </c>
      <c r="AQ32" s="43">
        <v>3.7927626402602187E-2</v>
      </c>
      <c r="AR32" s="43">
        <v>8.0676288402869223E-2</v>
      </c>
      <c r="AS32" s="43">
        <v>8.4214777286310785E-2</v>
      </c>
    </row>
    <row r="33" spans="1:46">
      <c r="A33" s="2">
        <v>1993</v>
      </c>
      <c r="B33" s="3">
        <v>144.5</v>
      </c>
      <c r="C33" s="10">
        <f t="shared" si="1"/>
        <v>1.6121591695501729</v>
      </c>
      <c r="D33" s="19">
        <v>1071729</v>
      </c>
      <c r="E33" s="16">
        <f t="shared" si="2"/>
        <v>1727797.7346228373</v>
      </c>
      <c r="F33" s="13">
        <f t="shared" si="11"/>
        <v>-4.662840704300375E-2</v>
      </c>
      <c r="G33" s="19">
        <v>1264834</v>
      </c>
      <c r="H33" s="16">
        <f t="shared" si="3"/>
        <v>2039113.7310588234</v>
      </c>
      <c r="I33" s="13">
        <f t="shared" si="12"/>
        <v>6.0359896200822716E-2</v>
      </c>
      <c r="J33" s="19">
        <v>725467</v>
      </c>
      <c r="K33" s="16">
        <f t="shared" si="4"/>
        <v>1169568.2762560553</v>
      </c>
      <c r="L33" s="13">
        <f t="shared" si="13"/>
        <v>7.3314309477265249E-2</v>
      </c>
      <c r="M33" s="19">
        <v>403023</v>
      </c>
      <c r="N33" s="16">
        <f t="shared" si="5"/>
        <v>649737.22498961934</v>
      </c>
      <c r="O33" s="13">
        <f t="shared" ref="O33" si="38">+N33/N32-1</f>
        <v>-0.69208307299488614</v>
      </c>
      <c r="P33" s="36">
        <v>273484</v>
      </c>
      <c r="Q33" s="16">
        <f t="shared" si="6"/>
        <v>440899.73832525947</v>
      </c>
      <c r="R33" s="13">
        <f t="shared" si="15"/>
        <v>4.5187003141229365E-2</v>
      </c>
      <c r="S33" s="36">
        <v>597374</v>
      </c>
      <c r="T33" s="16">
        <f t="shared" si="7"/>
        <v>963061.97175086499</v>
      </c>
      <c r="U33" s="13">
        <f t="shared" si="16"/>
        <v>2.4560516433848489E-2</v>
      </c>
      <c r="V33" s="50">
        <v>83266</v>
      </c>
      <c r="W33" s="16">
        <f t="shared" si="8"/>
        <v>134238.0454117647</v>
      </c>
      <c r="X33" s="13">
        <f t="shared" si="17"/>
        <v>6.3061298681208244E-2</v>
      </c>
      <c r="Y33" s="36">
        <v>347337</v>
      </c>
      <c r="Z33" s="16">
        <f t="shared" si="9"/>
        <v>559962.52947404841</v>
      </c>
      <c r="AA33" s="13">
        <f t="shared" si="18"/>
        <v>0.16889496035014617</v>
      </c>
      <c r="AB33" s="36">
        <v>218814</v>
      </c>
      <c r="AC33" s="16">
        <f t="shared" si="10"/>
        <v>352762.99652595154</v>
      </c>
      <c r="AD33" s="13">
        <f t="shared" si="19"/>
        <v>4.3800000513406712E-2</v>
      </c>
      <c r="AE33" s="26">
        <v>5.4543208788318531E-2</v>
      </c>
      <c r="AF33" s="27">
        <v>4.4894505362669208E-2</v>
      </c>
      <c r="AG33" s="28">
        <v>6.2457443281455853E-2</v>
      </c>
      <c r="AH33" s="67">
        <v>0.37604935576064469</v>
      </c>
      <c r="AI33" s="68">
        <v>0.47229438803827223</v>
      </c>
      <c r="AJ33" s="69">
        <v>0.47877711873868833</v>
      </c>
      <c r="AK33" s="52">
        <v>2.0309395073709506</v>
      </c>
      <c r="AL33" s="53">
        <v>2.3923401574803149</v>
      </c>
      <c r="AM33" s="55">
        <v>2.813292205604085</v>
      </c>
      <c r="AN33" s="19">
        <v>87895</v>
      </c>
      <c r="AO33" s="40"/>
      <c r="AP33" s="32">
        <v>43278</v>
      </c>
      <c r="AQ33" s="43">
        <v>6.8514378316926319E-2</v>
      </c>
      <c r="AR33" s="43">
        <v>8.1781484541599392E-2</v>
      </c>
      <c r="AS33" s="43">
        <v>8.1223513526961028E-2</v>
      </c>
      <c r="AT33" s="75"/>
    </row>
    <row r="34" spans="1:46">
      <c r="A34" s="2">
        <v>1994</v>
      </c>
      <c r="B34" s="3">
        <v>148.19999999999999</v>
      </c>
      <c r="C34" s="10">
        <f t="shared" si="1"/>
        <v>1.5719095816464239</v>
      </c>
      <c r="D34" s="19">
        <v>1090865</v>
      </c>
      <c r="E34" s="16">
        <f t="shared" si="2"/>
        <v>1714741.1457827261</v>
      </c>
      <c r="F34" s="13">
        <f t="shared" si="11"/>
        <v>-7.5567808537272407E-3</v>
      </c>
      <c r="G34" s="19">
        <v>1363960</v>
      </c>
      <c r="H34" s="16">
        <f t="shared" si="3"/>
        <v>2144021.7929824563</v>
      </c>
      <c r="I34" s="13">
        <f t="shared" si="12"/>
        <v>5.1447871850266447E-2</v>
      </c>
      <c r="J34" s="19">
        <v>784424</v>
      </c>
      <c r="K34" s="16">
        <f t="shared" si="4"/>
        <v>1233043.6016734145</v>
      </c>
      <c r="L34" s="13">
        <f t="shared" si="13"/>
        <v>5.4272441127209969E-2</v>
      </c>
      <c r="M34" s="19">
        <v>397564</v>
      </c>
      <c r="N34" s="16">
        <f t="shared" si="5"/>
        <v>624934.66091767885</v>
      </c>
      <c r="O34" s="13">
        <f t="shared" ref="O34" si="39">+N34/N33-1</f>
        <v>-3.8173223140072876E-2</v>
      </c>
      <c r="P34" s="36">
        <v>74824</v>
      </c>
      <c r="Q34" s="16">
        <f t="shared" si="6"/>
        <v>117616.56253711203</v>
      </c>
      <c r="R34" s="13">
        <f t="shared" si="15"/>
        <v>-0.73323512736960561</v>
      </c>
      <c r="S34" s="36">
        <v>706098</v>
      </c>
      <c r="T34" s="16">
        <f t="shared" si="7"/>
        <v>1109922.2117813767</v>
      </c>
      <c r="U34" s="13">
        <f t="shared" si="16"/>
        <v>0.15249303195257213</v>
      </c>
      <c r="V34" s="50">
        <v>92078</v>
      </c>
      <c r="W34" s="16">
        <f t="shared" si="8"/>
        <v>144738.29045883942</v>
      </c>
      <c r="X34" s="13">
        <f t="shared" si="17"/>
        <v>7.8221081176100604E-2</v>
      </c>
      <c r="Y34" s="36">
        <v>138333</v>
      </c>
      <c r="Z34" s="16">
        <f t="shared" si="9"/>
        <v>217446.96815789476</v>
      </c>
      <c r="AA34" s="13">
        <f t="shared" si="18"/>
        <v>-0.61167585916483658</v>
      </c>
      <c r="AB34" s="36">
        <v>254500</v>
      </c>
      <c r="AC34" s="16">
        <f t="shared" si="10"/>
        <v>400050.98852901487</v>
      </c>
      <c r="AD34" s="13">
        <f t="shared" si="19"/>
        <v>0.13405031839722592</v>
      </c>
      <c r="AE34" s="26">
        <v>5.7846299746351561E-2</v>
      </c>
      <c r="AF34" s="27">
        <v>4.5192383388966216E-2</v>
      </c>
      <c r="AG34" s="28">
        <v>6.4551578169495374E-2</v>
      </c>
      <c r="AH34" s="67">
        <v>0.36444839645602345</v>
      </c>
      <c r="AI34" s="68">
        <v>0.51768233672541719</v>
      </c>
      <c r="AJ34" s="69">
        <v>0.17634978022090095</v>
      </c>
      <c r="AK34" s="52">
        <v>1.783183903012423</v>
      </c>
      <c r="AL34" s="53">
        <v>2.4522067116112378</v>
      </c>
      <c r="AM34" s="55">
        <v>2.7789744495169875</v>
      </c>
      <c r="AN34" s="19">
        <v>77367</v>
      </c>
      <c r="AO34" s="40"/>
      <c r="AP34" s="32">
        <v>43387</v>
      </c>
      <c r="AQ34" s="43">
        <v>3.3241804464655869E-2</v>
      </c>
      <c r="AR34" s="43">
        <v>5.594770541221937E-2</v>
      </c>
      <c r="AS34" s="43">
        <v>0.10225932321978935</v>
      </c>
      <c r="AT34" s="75"/>
    </row>
    <row r="35" spans="1:46">
      <c r="A35" s="2">
        <v>1995</v>
      </c>
      <c r="B35" s="3">
        <v>152.4</v>
      </c>
      <c r="C35" s="10">
        <f t="shared" si="1"/>
        <v>1.5285892388451443</v>
      </c>
      <c r="D35" s="19">
        <v>1158620</v>
      </c>
      <c r="E35" s="16">
        <f t="shared" si="2"/>
        <v>1771054.0639107611</v>
      </c>
      <c r="F35" s="13">
        <f t="shared" si="11"/>
        <v>3.2840477565102111E-2</v>
      </c>
      <c r="G35" s="19">
        <v>1468069</v>
      </c>
      <c r="H35" s="16">
        <f t="shared" si="3"/>
        <v>2244074.4752821522</v>
      </c>
      <c r="I35" s="13">
        <f t="shared" si="12"/>
        <v>4.6665888671083344E-2</v>
      </c>
      <c r="J35" s="19">
        <v>875878</v>
      </c>
      <c r="K35" s="16">
        <f t="shared" si="4"/>
        <v>1338857.6853412073</v>
      </c>
      <c r="L35" s="13">
        <f t="shared" si="13"/>
        <v>8.5815362509637172E-2</v>
      </c>
      <c r="M35" s="19">
        <v>379987</v>
      </c>
      <c r="N35" s="16">
        <f t="shared" si="5"/>
        <v>580844.03910104989</v>
      </c>
      <c r="O35" s="13">
        <f t="shared" ref="O35" si="40">+N35/N34-1</f>
        <v>-7.0552370630050376E-2</v>
      </c>
      <c r="P35" s="36">
        <v>334770</v>
      </c>
      <c r="Q35" s="16">
        <f t="shared" si="6"/>
        <v>511725.81948818895</v>
      </c>
      <c r="R35" s="13">
        <f t="shared" si="15"/>
        <v>3.3507972725076201</v>
      </c>
      <c r="S35" s="36">
        <v>751651</v>
      </c>
      <c r="T35" s="16">
        <f t="shared" si="7"/>
        <v>1148965.6299671915</v>
      </c>
      <c r="U35" s="13">
        <f t="shared" si="16"/>
        <v>3.5176715783669099E-2</v>
      </c>
      <c r="V35" s="50">
        <v>103694</v>
      </c>
      <c r="W35" s="16">
        <f t="shared" si="8"/>
        <v>158505.5325328084</v>
      </c>
      <c r="X35" s="13">
        <f t="shared" si="17"/>
        <v>9.5118175227336232E-2</v>
      </c>
      <c r="Y35" s="36">
        <v>70982</v>
      </c>
      <c r="Z35" s="16">
        <f t="shared" si="9"/>
        <v>108502.32135170604</v>
      </c>
      <c r="AA35" s="13">
        <f t="shared" si="18"/>
        <v>-0.5010170881163114</v>
      </c>
      <c r="AB35" s="36">
        <v>242651</v>
      </c>
      <c r="AC35" s="16">
        <f t="shared" si="10"/>
        <v>370913.70739501313</v>
      </c>
      <c r="AD35" s="13">
        <f t="shared" si="19"/>
        <v>-7.2833918599074954E-2</v>
      </c>
      <c r="AE35" s="26">
        <v>5.4081684712954957E-2</v>
      </c>
      <c r="AF35" s="27">
        <v>4.3821112120985717E-2</v>
      </c>
      <c r="AG35" s="28">
        <v>6.8055862687030122E-2</v>
      </c>
      <c r="AH35" s="67">
        <v>0.32796516545545562</v>
      </c>
      <c r="AI35" s="68">
        <v>0.51199977657725892</v>
      </c>
      <c r="AJ35" s="69">
        <v>8.1040966892649433E-2</v>
      </c>
      <c r="AK35" s="52">
        <v>1.7941552803546132</v>
      </c>
      <c r="AL35" s="53">
        <v>2.5085927081498629</v>
      </c>
      <c r="AM35" s="55">
        <v>2.6326865068997458</v>
      </c>
      <c r="AN35" s="19">
        <v>78523</v>
      </c>
      <c r="AO35" s="40"/>
      <c r="AP35" s="32">
        <v>43766</v>
      </c>
      <c r="AQ35" s="43">
        <v>7.4379131902226489E-2</v>
      </c>
      <c r="AR35" s="43">
        <v>0.2508347251493579</v>
      </c>
      <c r="AS35" s="43">
        <v>0.11489187488864905</v>
      </c>
      <c r="AT35" s="75"/>
    </row>
    <row r="36" spans="1:46">
      <c r="A36" s="2">
        <v>1996</v>
      </c>
      <c r="B36" s="3">
        <v>156.9</v>
      </c>
      <c r="C36" s="10">
        <f t="shared" si="1"/>
        <v>1.4847482472912683</v>
      </c>
      <c r="D36" s="19">
        <v>1487817</v>
      </c>
      <c r="E36" s="16">
        <f t="shared" si="2"/>
        <v>2209033.6830401528</v>
      </c>
      <c r="F36" s="15">
        <f t="shared" si="11"/>
        <v>0.24729884200274777</v>
      </c>
      <c r="G36" s="19">
        <v>1684259</v>
      </c>
      <c r="H36" s="16">
        <f t="shared" si="3"/>
        <v>2500700.598234544</v>
      </c>
      <c r="I36" s="15">
        <f t="shared" si="12"/>
        <v>0.11435722199911647</v>
      </c>
      <c r="J36" s="19">
        <v>947656</v>
      </c>
      <c r="K36" s="16">
        <f t="shared" si="4"/>
        <v>1407030.5850350542</v>
      </c>
      <c r="L36" s="15">
        <f t="shared" si="13"/>
        <v>5.0918705132183772E-2</v>
      </c>
      <c r="M36" s="19">
        <v>405872</v>
      </c>
      <c r="N36" s="16">
        <f t="shared" si="5"/>
        <v>602617.7406246016</v>
      </c>
      <c r="O36" s="13">
        <f t="shared" ref="O36" si="41">+N36/N35-1</f>
        <v>3.7486313119869497E-2</v>
      </c>
      <c r="P36" s="36">
        <v>348498</v>
      </c>
      <c r="Q36" s="16">
        <f t="shared" si="6"/>
        <v>517431.79468451242</v>
      </c>
      <c r="R36" s="13">
        <f t="shared" si="15"/>
        <v>1.1150453971680463E-2</v>
      </c>
      <c r="S36" s="36">
        <v>682182</v>
      </c>
      <c r="T36" s="16">
        <f t="shared" si="7"/>
        <v>1012868.528833652</v>
      </c>
      <c r="U36" s="13">
        <f t="shared" si="16"/>
        <v>-0.1184518471082775</v>
      </c>
      <c r="V36" s="50">
        <v>115118</v>
      </c>
      <c r="W36" s="16">
        <f t="shared" si="8"/>
        <v>170921.24873167623</v>
      </c>
      <c r="X36" s="13">
        <f t="shared" si="17"/>
        <v>7.8329860166224563E-2</v>
      </c>
      <c r="Y36" s="36">
        <v>194881</v>
      </c>
      <c r="Z36" s="16">
        <f t="shared" si="9"/>
        <v>289349.22318036965</v>
      </c>
      <c r="AA36" s="13">
        <f t="shared" si="18"/>
        <v>1.6667560617662311</v>
      </c>
      <c r="AB36" s="36">
        <v>286302</v>
      </c>
      <c r="AC36" s="16">
        <f t="shared" si="10"/>
        <v>425086.39269598469</v>
      </c>
      <c r="AD36" s="13">
        <f t="shared" si="19"/>
        <v>0.14605199058680007</v>
      </c>
      <c r="AE36" s="26">
        <v>6.7617254355452641E-2</v>
      </c>
      <c r="AF36" s="27">
        <v>4.5117858574960486E-2</v>
      </c>
      <c r="AG36" s="28">
        <v>6.5822910714928212E-2</v>
      </c>
      <c r="AH36" s="67">
        <v>0.27279699049009387</v>
      </c>
      <c r="AI36" s="68">
        <v>0.40503390511791831</v>
      </c>
      <c r="AJ36" s="69">
        <v>0.2056452974497075</v>
      </c>
      <c r="AK36" s="52">
        <v>1.7941552803546132</v>
      </c>
      <c r="AL36" s="53">
        <v>2.4092331674560823</v>
      </c>
      <c r="AM36" s="55">
        <v>2.5797248404120481</v>
      </c>
      <c r="AN36" s="19">
        <v>78523</v>
      </c>
      <c r="AO36" s="40"/>
      <c r="AP36" s="32">
        <v>43766</v>
      </c>
      <c r="AQ36" s="43">
        <v>7.0184314724392377E-2</v>
      </c>
      <c r="AR36" s="43">
        <v>0.25894478050162012</v>
      </c>
      <c r="AS36" s="43">
        <v>0.16144842737202666</v>
      </c>
      <c r="AT36" s="75"/>
    </row>
    <row r="37" spans="1:46">
      <c r="A37" s="2">
        <v>1997</v>
      </c>
      <c r="B37" s="3">
        <v>160.5</v>
      </c>
      <c r="C37" s="10">
        <f t="shared" si="1"/>
        <v>1.4514454828660435</v>
      </c>
      <c r="D37" s="19">
        <v>1671985</v>
      </c>
      <c r="E37" s="16">
        <f t="shared" si="2"/>
        <v>2426795.0756697818</v>
      </c>
      <c r="F37" s="13">
        <f t="shared" si="11"/>
        <v>9.8577669639666965E-2</v>
      </c>
      <c r="G37" s="19">
        <v>1895257</v>
      </c>
      <c r="H37" s="16">
        <f t="shared" si="3"/>
        <v>2750862.211520249</v>
      </c>
      <c r="I37" s="13">
        <f t="shared" si="12"/>
        <v>0.10003661112502438</v>
      </c>
      <c r="J37" s="19">
        <v>1046120</v>
      </c>
      <c r="K37" s="16">
        <f t="shared" si="4"/>
        <v>1518386.1485358253</v>
      </c>
      <c r="L37" s="13">
        <f t="shared" si="13"/>
        <v>7.9142247997399995E-2</v>
      </c>
      <c r="M37" s="19">
        <v>366140</v>
      </c>
      <c r="N37" s="16">
        <f t="shared" si="5"/>
        <v>531432.2490965731</v>
      </c>
      <c r="O37" s="13">
        <f t="shared" ref="O37" si="42">+N37/N36-1</f>
        <v>-0.11812710899325018</v>
      </c>
      <c r="P37" s="36">
        <v>363538</v>
      </c>
      <c r="Q37" s="16">
        <f t="shared" si="6"/>
        <v>527655.58795015572</v>
      </c>
      <c r="R37" s="13">
        <f t="shared" si="15"/>
        <v>1.9758726407365312E-2</v>
      </c>
      <c r="S37" s="36">
        <v>639322</v>
      </c>
      <c r="T37" s="16">
        <f t="shared" si="7"/>
        <v>927941.02899688459</v>
      </c>
      <c r="U37" s="13">
        <f t="shared" si="16"/>
        <v>-8.3848493085834086E-2</v>
      </c>
      <c r="V37" s="50">
        <v>125827</v>
      </c>
      <c r="W37" s="16">
        <f t="shared" si="8"/>
        <v>182631.03077258565</v>
      </c>
      <c r="X37" s="13">
        <f t="shared" si="17"/>
        <v>6.8509808627084334E-2</v>
      </c>
      <c r="Y37" s="36">
        <v>1747009</v>
      </c>
      <c r="Z37" s="16">
        <f t="shared" si="9"/>
        <v>2535688.3215763238</v>
      </c>
      <c r="AA37" s="13">
        <f t="shared" si="18"/>
        <v>7.7634184522958574</v>
      </c>
      <c r="AB37" s="36">
        <v>327980</v>
      </c>
      <c r="AC37" s="16">
        <f t="shared" si="10"/>
        <v>476045.08947040496</v>
      </c>
      <c r="AD37" s="13">
        <f t="shared" si="19"/>
        <v>0.11987844741684106</v>
      </c>
      <c r="AE37" s="26">
        <v>7.3303842593842913E-2</v>
      </c>
      <c r="AF37" s="27">
        <v>4.6495504310419697E-2</v>
      </c>
      <c r="AG37" s="28">
        <v>6.0373826942983176E-2</v>
      </c>
      <c r="AH37" s="67">
        <v>0.2189852181688233</v>
      </c>
      <c r="AI37" s="68">
        <v>0.337327338719762</v>
      </c>
      <c r="AJ37" s="69">
        <v>1.6699891025886131</v>
      </c>
      <c r="AK37" s="52">
        <v>1.520696562803705</v>
      </c>
      <c r="AL37" s="53">
        <v>2.2471155331024288</v>
      </c>
      <c r="AM37" s="55">
        <v>2.5162520064205456</v>
      </c>
      <c r="AN37" s="19">
        <v>76672</v>
      </c>
      <c r="AO37" s="40"/>
      <c r="AP37" s="32">
        <v>50419</v>
      </c>
      <c r="AQ37" s="43">
        <v>7.7097195988403852E-2</v>
      </c>
      <c r="AR37" s="43">
        <v>0.12370231432148233</v>
      </c>
      <c r="AS37" s="43">
        <v>0.14218978410444247</v>
      </c>
      <c r="AT37" s="75"/>
    </row>
    <row r="38" spans="1:46">
      <c r="A38" s="2">
        <v>1998</v>
      </c>
      <c r="B38" s="3">
        <v>163</v>
      </c>
      <c r="C38" s="10">
        <f t="shared" si="1"/>
        <v>1.4291840490797545</v>
      </c>
      <c r="D38" s="19">
        <v>1694425</v>
      </c>
      <c r="E38" s="16">
        <f t="shared" si="2"/>
        <v>2421645.1823619632</v>
      </c>
      <c r="F38" s="13">
        <f t="shared" si="11"/>
        <v>-2.1220964882653348E-3</v>
      </c>
      <c r="G38" s="19">
        <v>2046952</v>
      </c>
      <c r="H38" s="16">
        <f t="shared" si="3"/>
        <v>2925471.1476319018</v>
      </c>
      <c r="I38" s="13">
        <f t="shared" si="12"/>
        <v>6.3474257409336321E-2</v>
      </c>
      <c r="J38" s="19">
        <v>1103960</v>
      </c>
      <c r="K38" s="16">
        <f t="shared" si="4"/>
        <v>1577762.0228220858</v>
      </c>
      <c r="L38" s="13">
        <f t="shared" si="13"/>
        <v>3.9104594271698545E-2</v>
      </c>
      <c r="M38" s="19">
        <v>439898</v>
      </c>
      <c r="N38" s="16">
        <f t="shared" si="5"/>
        <v>628695.2048220858</v>
      </c>
      <c r="O38" s="13">
        <f t="shared" ref="O38" si="43">+N38/N37-1</f>
        <v>0.1830204243172262</v>
      </c>
      <c r="P38" s="36">
        <v>403121</v>
      </c>
      <c r="Q38" s="16">
        <f t="shared" si="6"/>
        <v>576134.10304907965</v>
      </c>
      <c r="R38" s="13">
        <f t="shared" si="15"/>
        <v>9.1875299354364781E-2</v>
      </c>
      <c r="S38" s="36">
        <v>402295</v>
      </c>
      <c r="T38" s="16">
        <f t="shared" si="7"/>
        <v>574953.59702453983</v>
      </c>
      <c r="U38" s="13">
        <f t="shared" si="16"/>
        <v>-0.38039856083735024</v>
      </c>
      <c r="V38" s="50">
        <v>138687</v>
      </c>
      <c r="W38" s="16">
        <f t="shared" si="8"/>
        <v>198209.24821472392</v>
      </c>
      <c r="X38" s="13">
        <f t="shared" si="17"/>
        <v>8.529885297278117E-2</v>
      </c>
      <c r="Y38" s="36">
        <v>101630</v>
      </c>
      <c r="Z38" s="16">
        <f t="shared" si="9"/>
        <v>145247.97490797544</v>
      </c>
      <c r="AA38" s="13">
        <f t="shared" si="18"/>
        <v>-0.9427185219602694</v>
      </c>
      <c r="AB38" s="36">
        <v>340171</v>
      </c>
      <c r="AC38" s="16">
        <f t="shared" si="10"/>
        <v>486166.96715950919</v>
      </c>
      <c r="AD38" s="13">
        <f t="shared" si="19"/>
        <v>2.1262434826005094E-2</v>
      </c>
      <c r="AE38" s="26">
        <v>5.9010386322524824E-2</v>
      </c>
      <c r="AF38" s="27">
        <v>4.595412588600712E-2</v>
      </c>
      <c r="AG38" s="28">
        <v>5.7414405619492938E-2</v>
      </c>
      <c r="AH38" s="67">
        <v>0.25961491361376277</v>
      </c>
      <c r="AI38" s="68">
        <v>0.19653367543547676</v>
      </c>
      <c r="AJ38" s="69">
        <v>9.2059494909235845E-2</v>
      </c>
      <c r="AK38" s="52">
        <v>1.5676088617265087</v>
      </c>
      <c r="AL38" s="53">
        <v>2.2197791459005178</v>
      </c>
      <c r="AM38" s="55">
        <v>2.4916308089500863</v>
      </c>
      <c r="AN38" s="19">
        <v>90288</v>
      </c>
      <c r="AO38" s="40"/>
      <c r="AP38" s="32">
        <v>57596</v>
      </c>
      <c r="AQ38" s="43">
        <v>0.29992001391733286</v>
      </c>
      <c r="AR38" s="43">
        <v>0.12174412462383001</v>
      </c>
      <c r="AS38" s="43">
        <v>0.11693057275377414</v>
      </c>
      <c r="AT38" s="75"/>
    </row>
    <row r="39" spans="1:46">
      <c r="A39" s="2">
        <v>1999</v>
      </c>
      <c r="B39" s="3">
        <v>166.6</v>
      </c>
      <c r="C39" s="10">
        <f t="shared" si="1"/>
        <v>1.3983013205282113</v>
      </c>
      <c r="D39" s="19">
        <v>1733988</v>
      </c>
      <c r="E39" s="16">
        <f t="shared" si="2"/>
        <v>2424637.7101800721</v>
      </c>
      <c r="F39" s="13">
        <f t="shared" si="11"/>
        <v>1.2357416519583886E-3</v>
      </c>
      <c r="G39" s="19">
        <v>2258135</v>
      </c>
      <c r="H39" s="16">
        <f t="shared" si="3"/>
        <v>3157553.1524309726</v>
      </c>
      <c r="I39" s="13">
        <f t="shared" si="12"/>
        <v>7.9331496735811413E-2</v>
      </c>
      <c r="J39" s="19">
        <v>1225315</v>
      </c>
      <c r="K39" s="16">
        <f t="shared" si="4"/>
        <v>1713359.5825630252</v>
      </c>
      <c r="L39" s="13">
        <f t="shared" si="13"/>
        <v>8.5942973515360066E-2</v>
      </c>
      <c r="M39" s="19">
        <v>453947</v>
      </c>
      <c r="N39" s="16">
        <f t="shared" si="5"/>
        <v>634754.68954981992</v>
      </c>
      <c r="O39" s="13">
        <f t="shared" ref="O39" si="44">+N39/N38-1</f>
        <v>9.6381914181273842E-3</v>
      </c>
      <c r="P39" s="36">
        <v>466703</v>
      </c>
      <c r="Q39" s="16">
        <f t="shared" si="6"/>
        <v>652591.42119447782</v>
      </c>
      <c r="R39" s="13">
        <f t="shared" si="15"/>
        <v>0.13270750288997379</v>
      </c>
      <c r="S39" s="36">
        <v>199829</v>
      </c>
      <c r="T39" s="16">
        <f t="shared" si="7"/>
        <v>279421.15457983193</v>
      </c>
      <c r="U39" s="13">
        <f t="shared" si="16"/>
        <v>-0.51401094622962096</v>
      </c>
      <c r="V39" s="50">
        <v>154050</v>
      </c>
      <c r="W39" s="16">
        <f t="shared" si="8"/>
        <v>215408.31842737095</v>
      </c>
      <c r="X39" s="13">
        <f t="shared" si="17"/>
        <v>8.6772289222422971E-2</v>
      </c>
      <c r="Y39" s="36">
        <v>375534</v>
      </c>
      <c r="Z39" s="16">
        <f t="shared" si="9"/>
        <v>525109.68810324126</v>
      </c>
      <c r="AA39" s="13">
        <f t="shared" si="18"/>
        <v>2.6152634034032785</v>
      </c>
      <c r="AB39" s="36">
        <v>343424</v>
      </c>
      <c r="AC39" s="16">
        <f t="shared" si="10"/>
        <v>480210.23270108044</v>
      </c>
      <c r="AD39" s="13">
        <f t="shared" si="19"/>
        <v>-1.2252445889591623E-2</v>
      </c>
      <c r="AE39" s="26">
        <v>5.7384047680318205E-2</v>
      </c>
      <c r="AF39" s="27">
        <v>4.6847580736812375E-2</v>
      </c>
      <c r="AG39" s="28">
        <v>5.7430745897346883E-2</v>
      </c>
      <c r="AH39" s="67">
        <v>0.26179362256255523</v>
      </c>
      <c r="AI39" s="68">
        <v>8.8492937756157186E-2</v>
      </c>
      <c r="AJ39" s="69">
        <v>0.30647955831765711</v>
      </c>
      <c r="AK39" s="52">
        <v>1.5885468718768738</v>
      </c>
      <c r="AL39" s="56">
        <v>2.2108112575939165</v>
      </c>
      <c r="AM39" s="55">
        <v>2.3442020393644771</v>
      </c>
      <c r="AN39" s="19">
        <v>95370</v>
      </c>
      <c r="AO39" s="41">
        <v>0</v>
      </c>
      <c r="AP39" s="32">
        <v>60036</v>
      </c>
      <c r="AQ39" s="43">
        <v>8.2047500640192644E-2</v>
      </c>
      <c r="AR39" s="43">
        <v>0.11739529498638383</v>
      </c>
      <c r="AS39" s="43">
        <v>0.13296737604631015</v>
      </c>
      <c r="AT39" s="75"/>
    </row>
    <row r="40" spans="1:46">
      <c r="A40" s="2">
        <v>2000</v>
      </c>
      <c r="B40" s="3">
        <v>172.2</v>
      </c>
      <c r="C40" s="10">
        <f t="shared" si="1"/>
        <v>1.3528281068524972</v>
      </c>
      <c r="D40" s="19">
        <v>2718101</v>
      </c>
      <c r="E40" s="16">
        <f t="shared" si="2"/>
        <v>3677123.4300638796</v>
      </c>
      <c r="F40" s="15">
        <f t="shared" si="11"/>
        <v>0.51656613052957434</v>
      </c>
      <c r="G40" s="19">
        <v>2479933</v>
      </c>
      <c r="H40" s="16">
        <f t="shared" si="3"/>
        <v>3354923.0655110339</v>
      </c>
      <c r="I40" s="15">
        <f t="shared" si="12"/>
        <v>6.2507233782623128E-2</v>
      </c>
      <c r="J40" s="19">
        <v>1294832</v>
      </c>
      <c r="K40" s="16">
        <f t="shared" si="4"/>
        <v>1751685.1232520326</v>
      </c>
      <c r="L40" s="15">
        <f t="shared" si="13"/>
        <v>2.2368649919753514E-2</v>
      </c>
      <c r="M40" s="19">
        <v>202758</v>
      </c>
      <c r="N40" s="16">
        <f t="shared" si="5"/>
        <v>274296.72128919861</v>
      </c>
      <c r="O40" s="13">
        <f t="shared" ref="O40" si="45">+N40/N39-1</f>
        <v>-0.56786972068889319</v>
      </c>
      <c r="P40" s="36">
        <v>528079</v>
      </c>
      <c r="Q40" s="16">
        <f t="shared" si="6"/>
        <v>714400.11383855983</v>
      </c>
      <c r="R40" s="13">
        <f t="shared" si="15"/>
        <v>9.4712695626537391E-2</v>
      </c>
      <c r="S40" s="36">
        <v>237748</v>
      </c>
      <c r="T40" s="16">
        <f t="shared" si="7"/>
        <v>321632.17674796749</v>
      </c>
      <c r="U40" s="13">
        <f t="shared" si="16"/>
        <v>0.15106595000514056</v>
      </c>
      <c r="V40" s="50">
        <v>164364</v>
      </c>
      <c r="W40" s="16">
        <f t="shared" si="8"/>
        <v>222356.23895470385</v>
      </c>
      <c r="X40" s="13">
        <f t="shared" si="17"/>
        <v>3.2254652828904273E-2</v>
      </c>
      <c r="Y40" s="36">
        <v>122531</v>
      </c>
      <c r="Z40" s="16">
        <f t="shared" si="9"/>
        <v>165763.38076074334</v>
      </c>
      <c r="AA40" s="13">
        <f t="shared" si="18"/>
        <v>-0.6843261807652028</v>
      </c>
      <c r="AB40" s="36">
        <v>349654</v>
      </c>
      <c r="AC40" s="16">
        <f t="shared" si="10"/>
        <v>473021.75887340307</v>
      </c>
      <c r="AD40" s="13">
        <f t="shared" si="19"/>
        <v>-1.4969430757948987E-2</v>
      </c>
      <c r="AE40" s="26">
        <v>7.7141032520746985E-2</v>
      </c>
      <c r="AF40" s="27">
        <v>4.709541349874196E-2</v>
      </c>
      <c r="AG40" s="28">
        <v>5.1524388642503596E-2</v>
      </c>
      <c r="AH40" s="67">
        <v>7.4595462052366709E-2</v>
      </c>
      <c r="AI40" s="68">
        <v>9.5868719033941646E-2</v>
      </c>
      <c r="AJ40" s="69">
        <v>9.4630809247840647E-2</v>
      </c>
      <c r="AK40" s="52">
        <v>1.4643848137629354</v>
      </c>
      <c r="AL40" s="56">
        <v>2.1892224238637827</v>
      </c>
      <c r="AM40" s="55">
        <v>2.398745835782873</v>
      </c>
      <c r="AN40" s="19">
        <v>89717</v>
      </c>
      <c r="AO40" s="41">
        <v>0</v>
      </c>
      <c r="AP40" s="32">
        <v>61266</v>
      </c>
      <c r="AQ40" s="43">
        <v>0.19482171242066781</v>
      </c>
      <c r="AR40" s="43">
        <v>0.13447804438271133</v>
      </c>
      <c r="AS40" s="43">
        <v>0.12883326084858571</v>
      </c>
      <c r="AT40" s="75"/>
    </row>
    <row r="41" spans="1:46">
      <c r="A41" s="2">
        <v>2001</v>
      </c>
      <c r="B41" s="3">
        <v>177.1</v>
      </c>
      <c r="C41" s="10">
        <f t="shared" si="1"/>
        <v>1.3153980801806888</v>
      </c>
      <c r="D41" s="19">
        <v>2718101</v>
      </c>
      <c r="E41" s="16">
        <f t="shared" si="2"/>
        <v>3575384.8371372106</v>
      </c>
      <c r="F41" s="13">
        <f t="shared" si="11"/>
        <v>-2.7667984189723382E-2</v>
      </c>
      <c r="G41" s="19">
        <v>2887696</v>
      </c>
      <c r="H41" s="16">
        <f t="shared" si="3"/>
        <v>3798469.7745454544</v>
      </c>
      <c r="I41" s="13">
        <f t="shared" si="12"/>
        <v>0.13220771396939845</v>
      </c>
      <c r="J41" s="19">
        <v>1484327</v>
      </c>
      <c r="K41" s="16">
        <f t="shared" si="4"/>
        <v>1952480.8861603613</v>
      </c>
      <c r="L41" s="13">
        <f t="shared" si="13"/>
        <v>0.11463005550652161</v>
      </c>
      <c r="M41" s="19">
        <v>202758</v>
      </c>
      <c r="N41" s="16">
        <f t="shared" si="5"/>
        <v>266707.48394127609</v>
      </c>
      <c r="O41" s="13">
        <f t="shared" ref="O41" si="46">+N41/N40-1</f>
        <v>-2.7667984189723382E-2</v>
      </c>
      <c r="P41" s="36">
        <v>528079</v>
      </c>
      <c r="Q41" s="16">
        <f t="shared" si="6"/>
        <v>694634.10278373794</v>
      </c>
      <c r="R41" s="13">
        <f t="shared" si="15"/>
        <v>-2.7667984189723382E-2</v>
      </c>
      <c r="S41" s="36">
        <v>152718</v>
      </c>
      <c r="T41" s="16">
        <f t="shared" si="7"/>
        <v>200884.96400903445</v>
      </c>
      <c r="U41" s="13">
        <f t="shared" si="16"/>
        <v>-0.37542018948418565</v>
      </c>
      <c r="V41" s="50">
        <v>128019</v>
      </c>
      <c r="W41" s="16">
        <f t="shared" si="8"/>
        <v>168395.94682665161</v>
      </c>
      <c r="X41" s="13">
        <f t="shared" si="17"/>
        <v>-0.24267496330087002</v>
      </c>
      <c r="Y41" s="36">
        <v>177544</v>
      </c>
      <c r="Z41" s="16">
        <f t="shared" si="9"/>
        <v>233541.03674760021</v>
      </c>
      <c r="AA41" s="13">
        <f t="shared" si="18"/>
        <v>0.40888195978992847</v>
      </c>
      <c r="AB41" s="36">
        <v>371618</v>
      </c>
      <c r="AC41" s="16">
        <f t="shared" si="10"/>
        <v>488825.60376058723</v>
      </c>
      <c r="AD41" s="13">
        <f t="shared" si="19"/>
        <v>3.3410397282408688E-2</v>
      </c>
      <c r="AE41" s="26">
        <v>7.7141032520746985E-2</v>
      </c>
      <c r="AF41" s="27">
        <v>5.3032890703885373E-2</v>
      </c>
      <c r="AG41" s="28">
        <v>6.1285954367794833E-2</v>
      </c>
      <c r="AH41" s="67">
        <v>7.4595462052366709E-2</v>
      </c>
      <c r="AI41" s="68">
        <v>5.2885760828009595E-2</v>
      </c>
      <c r="AJ41" s="69">
        <v>0.11961245736283177</v>
      </c>
      <c r="AK41" s="52">
        <v>1.4643848137629354</v>
      </c>
      <c r="AL41" s="56">
        <v>2.2109950657118866</v>
      </c>
      <c r="AM41" s="55">
        <v>2.383275978155158</v>
      </c>
      <c r="AN41" s="19">
        <v>89717</v>
      </c>
      <c r="AO41" s="41">
        <v>0</v>
      </c>
      <c r="AP41" s="32">
        <v>61266</v>
      </c>
      <c r="AQ41" s="43">
        <v>3.0477720806155705E-2</v>
      </c>
      <c r="AR41" s="43">
        <v>7.3055828392438377E-2</v>
      </c>
      <c r="AS41" s="43">
        <v>8.2620665878566216E-2</v>
      </c>
      <c r="AT41" s="75"/>
    </row>
    <row r="42" spans="1:46">
      <c r="A42" s="2">
        <v>2002</v>
      </c>
      <c r="B42" s="3">
        <v>179.9</v>
      </c>
      <c r="C42" s="10">
        <f t="shared" si="1"/>
        <v>1.2949249583101723</v>
      </c>
      <c r="D42" s="19">
        <v>2095132</v>
      </c>
      <c r="E42" s="16">
        <f t="shared" si="2"/>
        <v>2713038.7177543077</v>
      </c>
      <c r="F42" s="13">
        <f t="shared" si="11"/>
        <v>-0.2411897344380356</v>
      </c>
      <c r="G42" s="19">
        <v>3201645</v>
      </c>
      <c r="H42" s="16">
        <f t="shared" si="3"/>
        <v>4145890.0181489717</v>
      </c>
      <c r="I42" s="13">
        <f t="shared" si="12"/>
        <v>9.1463211299368963E-2</v>
      </c>
      <c r="J42" s="19">
        <v>1737797</v>
      </c>
      <c r="K42" s="16">
        <f t="shared" si="4"/>
        <v>2250316.7077765423</v>
      </c>
      <c r="L42" s="13">
        <f t="shared" si="13"/>
        <v>0.15254224700856778</v>
      </c>
      <c r="M42" s="19">
        <v>531952</v>
      </c>
      <c r="N42" s="16">
        <f t="shared" si="5"/>
        <v>688837.92142301274</v>
      </c>
      <c r="O42" s="13">
        <f t="shared" ref="O42" si="47">+N42/N41-1</f>
        <v>1.5827468777542131</v>
      </c>
      <c r="P42" s="36">
        <v>514474</v>
      </c>
      <c r="Q42" s="16">
        <f t="shared" si="6"/>
        <v>666205.22300166753</v>
      </c>
      <c r="R42" s="13">
        <f t="shared" si="15"/>
        <v>-4.0926409555969157E-2</v>
      </c>
      <c r="S42" s="36">
        <v>66478</v>
      </c>
      <c r="T42" s="16">
        <f t="shared" si="7"/>
        <v>86084.021378543635</v>
      </c>
      <c r="U42" s="13">
        <f t="shared" si="16"/>
        <v>-0.57147603453948825</v>
      </c>
      <c r="V42" s="50">
        <v>137921</v>
      </c>
      <c r="W42" s="16">
        <f t="shared" si="8"/>
        <v>178597.34517509726</v>
      </c>
      <c r="X42" s="13">
        <f t="shared" si="17"/>
        <v>6.0579833070133704E-2</v>
      </c>
      <c r="Y42" s="36">
        <v>4136</v>
      </c>
      <c r="Z42" s="16">
        <f t="shared" si="9"/>
        <v>5355.8096275708722</v>
      </c>
      <c r="AA42" s="13">
        <f t="shared" si="18"/>
        <v>-0.9770669441989368</v>
      </c>
      <c r="AB42" s="36">
        <v>331061</v>
      </c>
      <c r="AC42" s="16">
        <f t="shared" si="10"/>
        <v>428699.15162312397</v>
      </c>
      <c r="AD42" s="13">
        <f t="shared" si="19"/>
        <v>-0.12300184702868278</v>
      </c>
      <c r="AE42" s="26">
        <v>5.5527172371695459E-2</v>
      </c>
      <c r="AF42" s="27">
        <v>4.4115918181885323E-2</v>
      </c>
      <c r="AG42" s="28">
        <v>7.4232353991119354E-2</v>
      </c>
      <c r="AH42" s="67">
        <v>0.25389903834221422</v>
      </c>
      <c r="AI42" s="68">
        <v>2.0763701159872503E-2</v>
      </c>
      <c r="AJ42" s="69">
        <v>2.3800248245335904E-3</v>
      </c>
      <c r="AK42" s="52">
        <v>1.4677651650070462</v>
      </c>
      <c r="AL42" s="56">
        <v>2.1501380143967959</v>
      </c>
      <c r="AM42" s="55">
        <v>2.2624375777614918</v>
      </c>
      <c r="AN42" s="19">
        <v>94778</v>
      </c>
      <c r="AO42" s="41">
        <v>0</v>
      </c>
      <c r="AP42" s="32">
        <v>64573</v>
      </c>
      <c r="AQ42" s="43">
        <v>1.0898277633598593E-2</v>
      </c>
      <c r="AR42" s="43">
        <v>-0.10095530041217396</v>
      </c>
      <c r="AS42" s="43">
        <v>-9.2455053001704021E-2</v>
      </c>
      <c r="AT42" s="75"/>
    </row>
    <row r="43" spans="1:46">
      <c r="A43" s="2">
        <v>2003</v>
      </c>
      <c r="B43" s="3">
        <v>184</v>
      </c>
      <c r="C43" s="10">
        <f t="shared" si="1"/>
        <v>1.2660706521739129</v>
      </c>
      <c r="D43" s="19">
        <v>2431595</v>
      </c>
      <c r="E43" s="16">
        <f t="shared" si="2"/>
        <v>3078571.0674728258</v>
      </c>
      <c r="F43" s="13">
        <f t="shared" si="11"/>
        <v>0.13473171146672169</v>
      </c>
      <c r="G43" s="19">
        <v>3611592</v>
      </c>
      <c r="H43" s="16">
        <f t="shared" si="3"/>
        <v>4572530.6388260862</v>
      </c>
      <c r="I43" s="13">
        <f t="shared" si="12"/>
        <v>0.10290688339764453</v>
      </c>
      <c r="J43" s="19">
        <v>2018747</v>
      </c>
      <c r="K43" s="16">
        <f t="shared" si="4"/>
        <v>2555876.3308641301</v>
      </c>
      <c r="L43" s="13">
        <f t="shared" si="13"/>
        <v>0.13578516394232354</v>
      </c>
      <c r="M43" s="19">
        <v>660915</v>
      </c>
      <c r="N43" s="16">
        <f t="shared" si="5"/>
        <v>836765.08508152165</v>
      </c>
      <c r="O43" s="13">
        <f t="shared" ref="O43" si="48">+N43/N42-1</f>
        <v>0.21474886770594526</v>
      </c>
      <c r="P43" s="36">
        <v>81877</v>
      </c>
      <c r="Q43" s="16">
        <f t="shared" si="6"/>
        <v>103662.06678804346</v>
      </c>
      <c r="R43" s="13">
        <f t="shared" si="15"/>
        <v>-0.84439919831162302</v>
      </c>
      <c r="S43" s="36">
        <v>220080</v>
      </c>
      <c r="T43" s="16">
        <f t="shared" si="7"/>
        <v>278636.82913043478</v>
      </c>
      <c r="U43" s="13">
        <f t="shared" si="16"/>
        <v>2.2368007984334799</v>
      </c>
      <c r="V43" s="50">
        <v>147047</v>
      </c>
      <c r="W43" s="16">
        <f t="shared" si="8"/>
        <v>186171.89119021737</v>
      </c>
      <c r="X43" s="13">
        <f t="shared" si="17"/>
        <v>4.2411302405945595E-2</v>
      </c>
      <c r="Y43" s="36">
        <v>3022</v>
      </c>
      <c r="Z43" s="16">
        <f t="shared" si="9"/>
        <v>3826.0655108695646</v>
      </c>
      <c r="AA43" s="13">
        <f t="shared" si="18"/>
        <v>-0.28562331805567243</v>
      </c>
      <c r="AB43" s="36">
        <v>303571</v>
      </c>
      <c r="AC43" s="16">
        <f t="shared" si="10"/>
        <v>384342.33395108691</v>
      </c>
      <c r="AD43" s="13">
        <f t="shared" si="19"/>
        <v>-0.10346840553356595</v>
      </c>
      <c r="AE43" s="26">
        <v>8.6276862581353975E-2</v>
      </c>
      <c r="AF43" s="27">
        <v>5.0291638117971223E-2</v>
      </c>
      <c r="AG43" s="28">
        <v>9.0252738892481116E-2</v>
      </c>
      <c r="AH43" s="67">
        <v>0.2803242316257436</v>
      </c>
      <c r="AI43" s="68">
        <v>6.0937115820391671E-2</v>
      </c>
      <c r="AJ43" s="69">
        <v>1.4969681688691055E-3</v>
      </c>
      <c r="AK43" s="52">
        <v>1.6855776508635518</v>
      </c>
      <c r="AL43" s="56">
        <v>2.0898586739696388</v>
      </c>
      <c r="AM43" s="55">
        <v>2.3063497453310697</v>
      </c>
      <c r="AN43" s="19">
        <v>97986</v>
      </c>
      <c r="AO43" s="41">
        <v>4307</v>
      </c>
      <c r="AP43" s="32">
        <v>58132</v>
      </c>
      <c r="AQ43" s="43">
        <v>2.382111380065962E-2</v>
      </c>
      <c r="AR43" s="43">
        <v>3.8091112751625029E-2</v>
      </c>
      <c r="AS43" s="43">
        <v>6.6419831631777157E-2</v>
      </c>
      <c r="AT43" s="75"/>
    </row>
    <row r="44" spans="1:46">
      <c r="A44" s="2">
        <v>2004</v>
      </c>
      <c r="B44" s="3">
        <v>188.9</v>
      </c>
      <c r="C44" s="10">
        <f t="shared" si="1"/>
        <v>1.2332292218104817</v>
      </c>
      <c r="D44" s="19">
        <v>2622740</v>
      </c>
      <c r="E44" s="16">
        <f t="shared" si="2"/>
        <v>3234439.6092112227</v>
      </c>
      <c r="F44" s="13">
        <f t="shared" si="11"/>
        <v>5.0630158707477335E-2</v>
      </c>
      <c r="G44" s="19">
        <v>3920645</v>
      </c>
      <c r="H44" s="16">
        <f t="shared" si="3"/>
        <v>4835053.9823451554</v>
      </c>
      <c r="I44" s="13">
        <f t="shared" si="12"/>
        <v>5.7413140393186568E-2</v>
      </c>
      <c r="J44" s="19">
        <v>2246382</v>
      </c>
      <c r="K44" s="16">
        <f t="shared" si="4"/>
        <v>2770303.9257490733</v>
      </c>
      <c r="L44" s="13">
        <f t="shared" si="13"/>
        <v>8.3895919491709714E-2</v>
      </c>
      <c r="M44" s="19">
        <v>920264</v>
      </c>
      <c r="N44" s="16">
        <f t="shared" si="5"/>
        <v>1134896.4565802012</v>
      </c>
      <c r="O44" s="13">
        <f t="shared" ref="O44" si="49">+N44/N43-1</f>
        <v>0.3562904055319589</v>
      </c>
      <c r="P44" s="36">
        <v>97986</v>
      </c>
      <c r="Q44" s="16">
        <f t="shared" si="6"/>
        <v>120839.19852832185</v>
      </c>
      <c r="R44" s="13">
        <f t="shared" si="15"/>
        <v>0.16570315711918293</v>
      </c>
      <c r="S44" s="36">
        <v>345059</v>
      </c>
      <c r="T44" s="16">
        <f t="shared" si="7"/>
        <v>425536.84204870299</v>
      </c>
      <c r="U44" s="13">
        <f t="shared" si="16"/>
        <v>0.52720960605499045</v>
      </c>
      <c r="V44" s="50">
        <v>155916</v>
      </c>
      <c r="W44" s="16">
        <f t="shared" si="8"/>
        <v>192280.16734780307</v>
      </c>
      <c r="X44" s="13">
        <f t="shared" si="17"/>
        <v>3.2809873276437251E-2</v>
      </c>
      <c r="Y44" s="36">
        <v>31660</v>
      </c>
      <c r="Z44" s="16">
        <f t="shared" si="9"/>
        <v>39044.037162519853</v>
      </c>
      <c r="AA44" s="13">
        <f t="shared" si="18"/>
        <v>9.2047487298894062</v>
      </c>
      <c r="AB44" s="36">
        <v>405696</v>
      </c>
      <c r="AC44" s="16">
        <f t="shared" si="10"/>
        <v>500316.16237162519</v>
      </c>
      <c r="AD44" s="13">
        <f t="shared" si="19"/>
        <v>0.30174617307521889</v>
      </c>
      <c r="AE44" s="26">
        <v>7.9817111527092574E-2</v>
      </c>
      <c r="AF44" s="27">
        <v>4.9273535374293659E-2</v>
      </c>
      <c r="AG44" s="28">
        <v>0.10083971371239416</v>
      </c>
      <c r="AH44" s="67">
        <v>0.35862799972547793</v>
      </c>
      <c r="AI44" s="68">
        <v>8.8010773737484518E-2</v>
      </c>
      <c r="AJ44" s="69">
        <v>1.4093773899541574E-2</v>
      </c>
      <c r="AK44" s="52">
        <v>1.4499872638790203</v>
      </c>
      <c r="AL44" s="56">
        <v>2.0852583987855589</v>
      </c>
      <c r="AM44" s="55">
        <v>2.2448601773360615</v>
      </c>
      <c r="AN44" s="19">
        <v>108156</v>
      </c>
      <c r="AO44" s="41">
        <v>0</v>
      </c>
      <c r="AP44" s="32">
        <v>74591</v>
      </c>
      <c r="AQ44" s="43">
        <v>0.13523979240713793</v>
      </c>
      <c r="AR44" s="43">
        <v>0.15954025687726725</v>
      </c>
      <c r="AS44" s="43">
        <v>0.16322909959173737</v>
      </c>
      <c r="AT44" s="75"/>
    </row>
    <row r="45" spans="1:46">
      <c r="A45" s="2">
        <v>2005</v>
      </c>
      <c r="B45" s="3">
        <v>195.3</v>
      </c>
      <c r="C45" s="10">
        <f t="shared" si="1"/>
        <v>1.192816180235535</v>
      </c>
      <c r="D45" s="19">
        <v>2616929</v>
      </c>
      <c r="E45" s="16">
        <f t="shared" si="2"/>
        <v>3121515.2537275986</v>
      </c>
      <c r="F45" s="13">
        <f t="shared" si="11"/>
        <v>-3.4913112973892546E-2</v>
      </c>
      <c r="G45" s="19">
        <v>4138122</v>
      </c>
      <c r="H45" s="16">
        <f t="shared" si="3"/>
        <v>4936018.8773886329</v>
      </c>
      <c r="I45" s="13">
        <f t="shared" si="12"/>
        <v>2.0881854765664176E-2</v>
      </c>
      <c r="J45" s="19">
        <v>2521357</v>
      </c>
      <c r="K45" s="16">
        <f t="shared" si="4"/>
        <v>3007515.425750128</v>
      </c>
      <c r="L45" s="13">
        <f t="shared" si="13"/>
        <v>8.5626525593907266E-2</v>
      </c>
      <c r="M45" s="19">
        <v>1228275</v>
      </c>
      <c r="N45" s="16">
        <f t="shared" si="5"/>
        <v>1465106.2937788018</v>
      </c>
      <c r="O45" s="13">
        <f t="shared" ref="O45" si="50">+N45/N44-1</f>
        <v>0.29096032090330648</v>
      </c>
      <c r="P45" s="36">
        <v>124539</v>
      </c>
      <c r="Q45" s="16">
        <f t="shared" si="6"/>
        <v>148552.1342703533</v>
      </c>
      <c r="R45" s="13">
        <f t="shared" si="15"/>
        <v>0.2293373017989373</v>
      </c>
      <c r="S45" s="36">
        <v>712890</v>
      </c>
      <c r="T45" s="16">
        <f t="shared" si="7"/>
        <v>850346.72672811057</v>
      </c>
      <c r="U45" s="13">
        <f t="shared" si="16"/>
        <v>0.99829166996259233</v>
      </c>
      <c r="V45" s="50">
        <v>158354</v>
      </c>
      <c r="W45" s="16">
        <f t="shared" si="8"/>
        <v>188887.21340501792</v>
      </c>
      <c r="X45" s="13">
        <f t="shared" si="17"/>
        <v>-1.7645886154487589E-2</v>
      </c>
      <c r="Y45" s="36">
        <v>56027</v>
      </c>
      <c r="Z45" s="16">
        <f t="shared" si="9"/>
        <v>66829.912130056327</v>
      </c>
      <c r="AA45" s="13">
        <f t="shared" si="18"/>
        <v>0.71165476182389753</v>
      </c>
      <c r="AB45" s="36">
        <v>488862</v>
      </c>
      <c r="AC45" s="16">
        <f t="shared" si="10"/>
        <v>583122.50350230408</v>
      </c>
      <c r="AD45" s="13">
        <f t="shared" si="19"/>
        <v>0.16550802744040061</v>
      </c>
      <c r="AE45" s="26">
        <v>7.3270179090391421E-2</v>
      </c>
      <c r="AF45" s="27">
        <v>4.9373018731878875E-2</v>
      </c>
      <c r="AG45" s="28">
        <v>0.11091857934165837</v>
      </c>
      <c r="AH45" s="67">
        <v>0.47716388178662855</v>
      </c>
      <c r="AI45" s="68">
        <v>0.17227379956415012</v>
      </c>
      <c r="AJ45" s="69">
        <v>2.2220970691576004E-2</v>
      </c>
      <c r="AK45" s="52">
        <v>1.4245403572825661</v>
      </c>
      <c r="AL45" s="56">
        <v>2.077446638739278</v>
      </c>
      <c r="AM45" s="55">
        <v>2.167126326980263</v>
      </c>
      <c r="AN45" s="19">
        <v>109248</v>
      </c>
      <c r="AO45" s="41">
        <v>4698</v>
      </c>
      <c r="AP45" s="32">
        <v>76690</v>
      </c>
      <c r="AQ45" s="43">
        <v>0.10351406615525495</v>
      </c>
      <c r="AR45" s="43">
        <v>0.10122541345603006</v>
      </c>
      <c r="AS45" s="43">
        <v>0.11084749805840248</v>
      </c>
      <c r="AT45" s="75"/>
    </row>
    <row r="46" spans="1:46">
      <c r="A46" s="2">
        <v>2006</v>
      </c>
      <c r="B46" s="3">
        <v>201.6</v>
      </c>
      <c r="C46" s="10">
        <f t="shared" si="1"/>
        <v>1.1555406746031747</v>
      </c>
      <c r="D46" s="19">
        <v>2763759</v>
      </c>
      <c r="E46" s="16">
        <f t="shared" si="2"/>
        <v>3193635.9393005953</v>
      </c>
      <c r="F46" s="13">
        <f t="shared" si="11"/>
        <v>2.3104383515945681E-2</v>
      </c>
      <c r="G46" s="19">
        <v>4426415</v>
      </c>
      <c r="H46" s="16">
        <f t="shared" si="3"/>
        <v>5114902.5751736118</v>
      </c>
      <c r="I46" s="13">
        <f t="shared" si="12"/>
        <v>3.6240480887223869E-2</v>
      </c>
      <c r="J46" s="19">
        <v>2765313</v>
      </c>
      <c r="K46" s="16">
        <f t="shared" si="4"/>
        <v>3195431.6495089289</v>
      </c>
      <c r="L46" s="13">
        <f t="shared" si="13"/>
        <v>6.2482214438494887E-2</v>
      </c>
      <c r="M46" s="19">
        <v>1316611</v>
      </c>
      <c r="N46" s="16">
        <f t="shared" si="5"/>
        <v>1521397.5631299603</v>
      </c>
      <c r="O46" s="13">
        <f t="shared" ref="O46" si="51">+N46/N45-1</f>
        <v>3.8421286967495138E-2</v>
      </c>
      <c r="P46" s="36">
        <v>141056</v>
      </c>
      <c r="Q46" s="16">
        <f t="shared" si="6"/>
        <v>162995.94539682541</v>
      </c>
      <c r="R46" s="13">
        <f t="shared" si="15"/>
        <v>9.723058640265303E-2</v>
      </c>
      <c r="S46" s="36">
        <v>997033</v>
      </c>
      <c r="T46" s="16">
        <f t="shared" si="7"/>
        <v>1152112.185421627</v>
      </c>
      <c r="U46" s="13">
        <f t="shared" si="16"/>
        <v>0.35487342893012963</v>
      </c>
      <c r="V46" s="50">
        <v>177545</v>
      </c>
      <c r="W46" s="16">
        <f t="shared" si="8"/>
        <v>205160.46907242064</v>
      </c>
      <c r="X46" s="13">
        <f t="shared" si="17"/>
        <v>8.6153294201599007E-2</v>
      </c>
      <c r="Y46" s="36">
        <v>74435</v>
      </c>
      <c r="Z46" s="16">
        <f t="shared" si="9"/>
        <v>86012.670114087305</v>
      </c>
      <c r="AA46" s="13">
        <f t="shared" si="18"/>
        <v>0.28703850375711704</v>
      </c>
      <c r="AB46" s="36">
        <v>507107</v>
      </c>
      <c r="AC46" s="16">
        <f t="shared" si="10"/>
        <v>585982.76487599208</v>
      </c>
      <c r="AD46" s="13">
        <f t="shared" si="19"/>
        <v>4.905078017927389E-3</v>
      </c>
      <c r="AE46" s="26">
        <v>7.1407121218138095E-2</v>
      </c>
      <c r="AF46" s="27">
        <v>4.9078184451721511E-2</v>
      </c>
      <c r="AG46" s="28">
        <v>0.11770087136457202</v>
      </c>
      <c r="AH46" s="67">
        <v>0.48424555107735517</v>
      </c>
      <c r="AI46" s="68">
        <v>0.22524616422093274</v>
      </c>
      <c r="AJ46" s="69">
        <v>2.6917386928712952E-2</v>
      </c>
      <c r="AK46" s="52">
        <v>1.6276784657274772</v>
      </c>
      <c r="AL46" s="56">
        <v>2.0407044949370214</v>
      </c>
      <c r="AM46" s="55">
        <v>2.0897215487473368</v>
      </c>
      <c r="AN46" s="19">
        <v>109992</v>
      </c>
      <c r="AO46" s="41">
        <v>3907</v>
      </c>
      <c r="AP46" s="32">
        <v>67576</v>
      </c>
      <c r="AQ46" s="43">
        <v>0.10284080419185111</v>
      </c>
      <c r="AR46" s="43">
        <v>0.12001687700905304</v>
      </c>
      <c r="AS46" s="43">
        <v>0.113891445046416</v>
      </c>
      <c r="AT46" s="75"/>
    </row>
    <row r="47" spans="1:46">
      <c r="A47" s="2">
        <v>2007</v>
      </c>
      <c r="B47" s="4">
        <v>207.34200000000001</v>
      </c>
      <c r="C47" s="10">
        <f t="shared" si="1"/>
        <v>1.1235398520319084</v>
      </c>
      <c r="D47" s="19">
        <v>3021635</v>
      </c>
      <c r="E47" s="16">
        <f t="shared" si="2"/>
        <v>3394927.3407944357</v>
      </c>
      <c r="F47" s="13">
        <f t="shared" si="11"/>
        <v>6.3028912912948654E-2</v>
      </c>
      <c r="G47" s="19">
        <v>4661665</v>
      </c>
      <c r="H47" s="16">
        <f t="shared" si="3"/>
        <v>5237566.4043223262</v>
      </c>
      <c r="I47" s="13">
        <f t="shared" si="12"/>
        <v>2.3981655045414163E-2</v>
      </c>
      <c r="J47" s="19">
        <v>2427633</v>
      </c>
      <c r="K47" s="16">
        <f t="shared" si="4"/>
        <v>2727542.4216077779</v>
      </c>
      <c r="L47" s="13">
        <f t="shared" si="13"/>
        <v>-0.14642442061718197</v>
      </c>
      <c r="M47" s="19">
        <v>1600904</v>
      </c>
      <c r="N47" s="16">
        <f t="shared" si="5"/>
        <v>1798679.4432772903</v>
      </c>
      <c r="O47" s="13">
        <f t="shared" ref="O47" si="52">+N47/N46-1</f>
        <v>0.18225471557669648</v>
      </c>
      <c r="P47" s="36">
        <v>143786</v>
      </c>
      <c r="Q47" s="16">
        <f t="shared" si="6"/>
        <v>161549.30116425999</v>
      </c>
      <c r="R47" s="13">
        <f t="shared" si="15"/>
        <v>-8.8753387640622128E-3</v>
      </c>
      <c r="S47" s="36">
        <v>1111269</v>
      </c>
      <c r="T47" s="16">
        <f t="shared" si="7"/>
        <v>1248555.0078276468</v>
      </c>
      <c r="U47" s="13">
        <f t="shared" si="16"/>
        <v>8.370957587843364E-2</v>
      </c>
      <c r="V47" s="50">
        <v>168463</v>
      </c>
      <c r="W47" s="16">
        <f t="shared" si="8"/>
        <v>189274.89409285138</v>
      </c>
      <c r="X47" s="13">
        <f t="shared" si="17"/>
        <v>-7.7429999314155062E-2</v>
      </c>
      <c r="Y47" s="36">
        <v>680247</v>
      </c>
      <c r="Z47" s="16">
        <f t="shared" si="9"/>
        <v>764284.61372514965</v>
      </c>
      <c r="AA47" s="13">
        <f t="shared" si="18"/>
        <v>7.8857212863105133</v>
      </c>
      <c r="AB47" s="36">
        <v>523998</v>
      </c>
      <c r="AC47" s="16">
        <f t="shared" si="10"/>
        <v>588732.63538501598</v>
      </c>
      <c r="AD47" s="13">
        <f t="shared" si="19"/>
        <v>4.6927498108342292E-3</v>
      </c>
      <c r="AE47" s="26">
        <v>7.7149838744508661E-2</v>
      </c>
      <c r="AF47" s="27">
        <v>3.9961544664641538E-2</v>
      </c>
      <c r="AG47" s="28">
        <v>7.2210256417883367E-2</v>
      </c>
      <c r="AH47" s="67">
        <v>0.53704136998677865</v>
      </c>
      <c r="AI47" s="68">
        <v>0.23838456860370705</v>
      </c>
      <c r="AJ47" s="69">
        <v>0.28020998231610789</v>
      </c>
      <c r="AK47" s="52">
        <v>1.7379388657009576</v>
      </c>
      <c r="AL47" s="56">
        <v>2.0252818047503696</v>
      </c>
      <c r="AM47" s="55">
        <v>1.9713599177743517</v>
      </c>
      <c r="AN47" s="19">
        <v>113258</v>
      </c>
      <c r="AO47" s="41">
        <v>5172</v>
      </c>
      <c r="AP47" s="32">
        <v>65168</v>
      </c>
      <c r="AQ47" s="43">
        <v>0.17742083046230919</v>
      </c>
      <c r="AR47" s="43">
        <v>0.19297340576576461</v>
      </c>
      <c r="AS47" s="43">
        <v>0.20830164140293092</v>
      </c>
      <c r="AT47" s="75"/>
    </row>
    <row r="48" spans="1:46">
      <c r="A48" s="2">
        <v>2008</v>
      </c>
      <c r="B48" s="4">
        <v>215.303</v>
      </c>
      <c r="C48" s="10">
        <f t="shared" si="1"/>
        <v>1.0819960706539156</v>
      </c>
      <c r="D48" s="19">
        <v>3065092</v>
      </c>
      <c r="E48" s="16">
        <f t="shared" si="2"/>
        <v>3316417.5001927512</v>
      </c>
      <c r="F48" s="13">
        <f t="shared" si="11"/>
        <v>-2.3125632074149971E-2</v>
      </c>
      <c r="G48" s="19">
        <v>4908446</v>
      </c>
      <c r="H48" s="16">
        <f t="shared" si="3"/>
        <v>5310919.2850169288</v>
      </c>
      <c r="I48" s="13">
        <f t="shared" si="12"/>
        <v>1.4005145716924572E-2</v>
      </c>
      <c r="J48" s="19">
        <v>2627478</v>
      </c>
      <c r="K48" s="16">
        <f t="shared" si="4"/>
        <v>2842920.8717296086</v>
      </c>
      <c r="L48" s="13">
        <f t="shared" si="13"/>
        <v>4.2301248628727084E-2</v>
      </c>
      <c r="M48" s="19">
        <v>1916520</v>
      </c>
      <c r="N48" s="16">
        <f t="shared" si="5"/>
        <v>2073667.1093296423</v>
      </c>
      <c r="O48" s="13">
        <f t="shared" ref="O48" si="53">+N48/N47-1</f>
        <v>0.15288308713380849</v>
      </c>
      <c r="P48" s="36">
        <v>142308</v>
      </c>
      <c r="Q48" s="16">
        <f t="shared" si="6"/>
        <v>153976.69682261741</v>
      </c>
      <c r="R48" s="13">
        <f t="shared" si="15"/>
        <v>-4.68748814576605E-2</v>
      </c>
      <c r="S48" s="36">
        <v>1190489</v>
      </c>
      <c r="T48" s="16">
        <f t="shared" si="7"/>
        <v>1288104.4201567094</v>
      </c>
      <c r="U48" s="13">
        <f t="shared" si="16"/>
        <v>3.1676147291158863E-2</v>
      </c>
      <c r="V48" s="50">
        <v>177960</v>
      </c>
      <c r="W48" s="16">
        <f t="shared" si="8"/>
        <v>192552.02073357083</v>
      </c>
      <c r="X48" s="13">
        <f t="shared" si="17"/>
        <v>1.7314111606961502E-2</v>
      </c>
      <c r="Y48" s="36">
        <v>701585</v>
      </c>
      <c r="Z48" s="16">
        <f t="shared" si="9"/>
        <v>759112.21322972735</v>
      </c>
      <c r="AA48" s="13">
        <f t="shared" si="18"/>
        <v>-6.7676365617408418E-3</v>
      </c>
      <c r="AB48" s="36">
        <v>585799</v>
      </c>
      <c r="AC48" s="16">
        <f t="shared" si="10"/>
        <v>633832.2161929931</v>
      </c>
      <c r="AD48" s="13">
        <f t="shared" si="19"/>
        <v>7.6604519772346613E-2</v>
      </c>
      <c r="AE48" s="26">
        <v>9.2014039510032897E-2</v>
      </c>
      <c r="AF48" s="27">
        <v>5.2053511619853429E-2</v>
      </c>
      <c r="AG48" s="28">
        <v>9.4102295620995827E-2</v>
      </c>
      <c r="AH48" s="67">
        <v>0.6342703579533665</v>
      </c>
      <c r="AI48" s="68">
        <v>0.24253888094113696</v>
      </c>
      <c r="AJ48" s="69">
        <v>0.2670184108106709</v>
      </c>
      <c r="AK48" s="52">
        <v>1.6119240415621641</v>
      </c>
      <c r="AL48" s="56">
        <v>2.0111567950368725</v>
      </c>
      <c r="AM48" s="55">
        <v>1.894580509991646</v>
      </c>
      <c r="AN48" s="19">
        <v>112472</v>
      </c>
      <c r="AO48" s="41">
        <v>5801</v>
      </c>
      <c r="AP48" s="32">
        <v>69775</v>
      </c>
      <c r="AQ48" s="43">
        <v>-7.0164407220810354E-2</v>
      </c>
      <c r="AR48" s="43">
        <v>-4.5974174826096927E-2</v>
      </c>
      <c r="AS48" s="43">
        <v>-2.5621591394139318E-2</v>
      </c>
      <c r="AT48" s="75"/>
    </row>
    <row r="49" spans="1:46">
      <c r="A49" s="2">
        <v>2009</v>
      </c>
      <c r="B49" s="4">
        <v>214.53700000000001</v>
      </c>
      <c r="C49" s="10">
        <f t="shared" si="1"/>
        <v>1.0858593156425231</v>
      </c>
      <c r="D49" s="19">
        <v>3786582</v>
      </c>
      <c r="E49" s="16">
        <f t="shared" si="2"/>
        <v>4111695.3391442965</v>
      </c>
      <c r="F49" s="15">
        <f t="shared" si="11"/>
        <v>0.23980027813305282</v>
      </c>
      <c r="G49" s="19">
        <v>5151464</v>
      </c>
      <c r="H49" s="16">
        <f t="shared" si="3"/>
        <v>5593765.1735970946</v>
      </c>
      <c r="I49" s="15">
        <f t="shared" si="12"/>
        <v>5.3257425579433137E-2</v>
      </c>
      <c r="J49" s="19">
        <v>2842668</v>
      </c>
      <c r="K49" s="16">
        <f t="shared" si="4"/>
        <v>3086737.5290788999</v>
      </c>
      <c r="L49" s="15">
        <f t="shared" si="13"/>
        <v>8.5762730779402663E-2</v>
      </c>
      <c r="M49" s="19">
        <v>2223644</v>
      </c>
      <c r="N49" s="16">
        <f t="shared" si="5"/>
        <v>2414564.5520726028</v>
      </c>
      <c r="O49" s="13">
        <f t="shared" ref="O49" si="54">+N49/N48-1</f>
        <v>0.16439352353578252</v>
      </c>
      <c r="P49" s="36">
        <v>143281</v>
      </c>
      <c r="Q49" s="16">
        <f t="shared" si="6"/>
        <v>155583.00860457635</v>
      </c>
      <c r="R49" s="13">
        <f t="shared" si="15"/>
        <v>1.0432174576451736E-2</v>
      </c>
      <c r="S49" s="36">
        <v>1101782</v>
      </c>
      <c r="T49" s="16">
        <f t="shared" si="7"/>
        <v>1196380.2485072503</v>
      </c>
      <c r="U49" s="13">
        <f t="shared" si="16"/>
        <v>-7.1208645987178576E-2</v>
      </c>
      <c r="V49" s="50">
        <v>181723</v>
      </c>
      <c r="W49" s="16">
        <f t="shared" si="8"/>
        <v>197325.61241650622</v>
      </c>
      <c r="X49" s="13">
        <f t="shared" si="17"/>
        <v>2.479117936414954E-2</v>
      </c>
      <c r="Y49" s="36">
        <v>102472</v>
      </c>
      <c r="Z49" s="16">
        <f t="shared" si="9"/>
        <v>111270.17579252063</v>
      </c>
      <c r="AA49" s="13">
        <f t="shared" si="18"/>
        <v>-0.8534206486823479</v>
      </c>
      <c r="AB49" s="36">
        <v>616223</v>
      </c>
      <c r="AC49" s="16">
        <f t="shared" si="10"/>
        <v>669131.48506318254</v>
      </c>
      <c r="AD49" s="13">
        <f t="shared" si="19"/>
        <v>5.56918186996056E-2</v>
      </c>
      <c r="AE49" s="26">
        <v>0.15864759841897988</v>
      </c>
      <c r="AF49" s="27">
        <v>7.2388032468005403E-2</v>
      </c>
      <c r="AG49" s="28">
        <v>0.11535370794297152</v>
      </c>
      <c r="AH49" s="67">
        <v>0.60682404342491458</v>
      </c>
      <c r="AI49" s="68">
        <v>0.21387745308906361</v>
      </c>
      <c r="AJ49" s="69">
        <v>3.6047825493515248E-2</v>
      </c>
      <c r="AK49" s="52">
        <v>1.7059564076506546</v>
      </c>
      <c r="AL49" s="56">
        <v>2.0126644984815525</v>
      </c>
      <c r="AM49" s="55">
        <v>1.8485053826680646</v>
      </c>
      <c r="AN49" s="19">
        <v>112472</v>
      </c>
      <c r="AO49" s="41">
        <v>6004</v>
      </c>
      <c r="AP49" s="32">
        <v>65929</v>
      </c>
      <c r="AQ49" s="43">
        <v>-0.23224324935920826</v>
      </c>
      <c r="AR49" s="43">
        <v>-0.20405392987656815</v>
      </c>
      <c r="AS49" s="43">
        <v>-0.18151612728080446</v>
      </c>
      <c r="AT49" s="75"/>
    </row>
    <row r="50" spans="1:46">
      <c r="A50" s="2">
        <v>2010</v>
      </c>
      <c r="B50" s="4">
        <v>218.05600000000001</v>
      </c>
      <c r="C50" s="10">
        <f t="shared" si="1"/>
        <v>1.0683356568954763</v>
      </c>
      <c r="D50" s="19">
        <v>4118027</v>
      </c>
      <c r="E50" s="16">
        <f t="shared" si="2"/>
        <v>4399435.0801583072</v>
      </c>
      <c r="F50" s="13">
        <f t="shared" si="11"/>
        <v>6.9980802875801995E-2</v>
      </c>
      <c r="G50" s="19">
        <v>5333788</v>
      </c>
      <c r="H50" s="16">
        <f t="shared" si="3"/>
        <v>5698275.9067212082</v>
      </c>
      <c r="I50" s="13">
        <f t="shared" si="12"/>
        <v>1.8683432335953265E-2</v>
      </c>
      <c r="J50" s="19">
        <v>2957518</v>
      </c>
      <c r="K50" s="16">
        <f t="shared" si="4"/>
        <v>3159621.9353101952</v>
      </c>
      <c r="L50" s="13">
        <f t="shared" si="13"/>
        <v>2.3612116529079907E-2</v>
      </c>
      <c r="M50" s="19">
        <v>2297789</v>
      </c>
      <c r="N50" s="16">
        <f t="shared" si="5"/>
        <v>2454809.9207221996</v>
      </c>
      <c r="O50" s="13">
        <f t="shared" ref="O50" si="55">+N50/N49-1</f>
        <v>1.6667754281015634E-2</v>
      </c>
      <c r="P50" s="36">
        <v>138075</v>
      </c>
      <c r="Q50" s="16">
        <f t="shared" si="6"/>
        <v>147510.44582584288</v>
      </c>
      <c r="R50" s="13">
        <f t="shared" si="15"/>
        <v>-5.1885889411294128E-2</v>
      </c>
      <c r="S50" s="36">
        <v>931543</v>
      </c>
      <c r="T50" s="16">
        <f t="shared" si="7"/>
        <v>995200.60283138265</v>
      </c>
      <c r="U50" s="13">
        <f t="shared" si="16"/>
        <v>-0.16815694335215237</v>
      </c>
      <c r="V50" s="50">
        <v>139369</v>
      </c>
      <c r="W50" s="16">
        <f t="shared" si="8"/>
        <v>148892.87216586564</v>
      </c>
      <c r="X50" s="13">
        <f t="shared" si="17"/>
        <v>-0.24544578708014286</v>
      </c>
      <c r="Y50" s="36">
        <v>237945</v>
      </c>
      <c r="Z50" s="16">
        <f t="shared" si="9"/>
        <v>254205.12787999411</v>
      </c>
      <c r="AA50" s="13">
        <f t="shared" si="18"/>
        <v>1.2845755933197807</v>
      </c>
      <c r="AB50" s="36">
        <v>615863</v>
      </c>
      <c r="AC50" s="16">
        <f t="shared" si="10"/>
        <v>657948.40266261867</v>
      </c>
      <c r="AD50" s="13">
        <f t="shared" si="19"/>
        <v>-1.6712832455504478E-2</v>
      </c>
      <c r="AE50" s="26">
        <v>0.14593767531100149</v>
      </c>
      <c r="AF50" s="27">
        <v>7.0523347937473682E-2</v>
      </c>
      <c r="AG50" s="28">
        <v>0.1158479365150121</v>
      </c>
      <c r="AH50" s="67">
        <v>0.56467963906016161</v>
      </c>
      <c r="AI50" s="68">
        <v>0.17464942363663497</v>
      </c>
      <c r="AJ50" s="69">
        <v>8.0454286330632646E-2</v>
      </c>
      <c r="AK50" s="52">
        <v>1.6213830168398424</v>
      </c>
      <c r="AL50" s="56">
        <v>2.0163837263452011</v>
      </c>
      <c r="AM50" s="55">
        <v>1.8150105313010207</v>
      </c>
      <c r="AN50" s="19">
        <v>113132</v>
      </c>
      <c r="AO50" s="41">
        <v>17970</v>
      </c>
      <c r="AP50" s="32">
        <v>69775</v>
      </c>
      <c r="AQ50" s="43">
        <v>0.20559969274189024</v>
      </c>
      <c r="AR50" s="43">
        <v>0.12458351999571247</v>
      </c>
      <c r="AS50" s="43">
        <v>0.13142107328648389</v>
      </c>
      <c r="AT50" s="75"/>
    </row>
    <row r="51" spans="1:46" ht="15" thickBot="1">
      <c r="A51" s="2">
        <v>2011</v>
      </c>
      <c r="B51" s="4">
        <v>224.93899999999999</v>
      </c>
      <c r="C51" s="10">
        <f t="shared" si="1"/>
        <v>1.035645219370585</v>
      </c>
      <c r="D51" s="17">
        <v>4352288</v>
      </c>
      <c r="E51" s="18">
        <f t="shared" si="2"/>
        <v>4507426.2605239647</v>
      </c>
      <c r="F51" s="23">
        <f t="shared" si="11"/>
        <v>2.4546601642720711E-2</v>
      </c>
      <c r="G51" s="17">
        <v>5629918</v>
      </c>
      <c r="H51" s="18">
        <f t="shared" si="3"/>
        <v>5830597.6621484049</v>
      </c>
      <c r="I51" s="23">
        <f t="shared" si="12"/>
        <v>2.3221366882414607E-2</v>
      </c>
      <c r="J51" s="17">
        <v>3309332</v>
      </c>
      <c r="K51" s="18">
        <f t="shared" si="4"/>
        <v>3427293.8651100965</v>
      </c>
      <c r="L51" s="23">
        <f t="shared" si="13"/>
        <v>8.4716442435263328E-2</v>
      </c>
      <c r="M51" s="17">
        <v>3423123</v>
      </c>
      <c r="N51" s="18">
        <f t="shared" si="5"/>
        <v>3545140.9702674947</v>
      </c>
      <c r="O51" s="23">
        <f t="shared" ref="O51" si="56">+N51/N50-1</f>
        <v>0.44416108976149249</v>
      </c>
      <c r="P51" s="17">
        <v>140124</v>
      </c>
      <c r="Q51" s="18">
        <f t="shared" si="6"/>
        <v>145118.75071908385</v>
      </c>
      <c r="R51" s="23">
        <f t="shared" si="15"/>
        <v>-1.6213733836739741E-2</v>
      </c>
      <c r="S51" s="17">
        <v>1389415</v>
      </c>
      <c r="T51" s="18">
        <f t="shared" si="7"/>
        <v>1438941.0024717813</v>
      </c>
      <c r="U51" s="23">
        <f t="shared" si="16"/>
        <v>0.4458803565612206</v>
      </c>
      <c r="V51" s="50">
        <v>154327</v>
      </c>
      <c r="W51" s="18">
        <f t="shared" si="8"/>
        <v>159828.01976980426</v>
      </c>
      <c r="X51" s="23">
        <f t="shared" si="17"/>
        <v>7.3443056372483273E-2</v>
      </c>
      <c r="Y51" s="17">
        <v>196566</v>
      </c>
      <c r="Z51" s="18">
        <f t="shared" si="9"/>
        <v>203572.6381907984</v>
      </c>
      <c r="AA51" s="23">
        <f t="shared" si="18"/>
        <v>-0.19917965507406454</v>
      </c>
      <c r="AB51" s="17">
        <v>593588</v>
      </c>
      <c r="AC51" s="18">
        <f t="shared" si="10"/>
        <v>614746.57447574683</v>
      </c>
      <c r="AD51" s="23">
        <f t="shared" si="19"/>
        <v>-6.5661422707374184E-2</v>
      </c>
      <c r="AE51" s="29">
        <v>0.14751004472864759</v>
      </c>
      <c r="AF51" s="30">
        <v>6.386801929681761E-2</v>
      </c>
      <c r="AG51" s="31">
        <v>0.12132381542240905</v>
      </c>
      <c r="AH51" s="70">
        <v>0.79352882897455312</v>
      </c>
      <c r="AI51" s="71">
        <v>0.24679133870155837</v>
      </c>
      <c r="AJ51" s="72">
        <v>5.9397485655715412E-2</v>
      </c>
      <c r="AK51" s="57">
        <v>1.6445238804488134</v>
      </c>
      <c r="AL51" s="58">
        <v>1.9799977406554923</v>
      </c>
      <c r="AM51" s="59">
        <v>1.6220149648197526</v>
      </c>
      <c r="AN51" s="17">
        <v>115934</v>
      </c>
      <c r="AO51" s="35">
        <v>18303</v>
      </c>
      <c r="AP51" s="39">
        <v>70497</v>
      </c>
      <c r="AQ51" s="43">
        <v>0.14185764897293224</v>
      </c>
      <c r="AR51" s="43">
        <v>0.22937033395600143</v>
      </c>
      <c r="AS51" s="43">
        <v>0.17083336091600748</v>
      </c>
      <c r="AT51" s="75"/>
    </row>
    <row r="52" spans="1:46" ht="15" thickBot="1">
      <c r="A52" s="2">
        <v>2012</v>
      </c>
      <c r="B52" s="4">
        <v>229.59399999999999</v>
      </c>
      <c r="C52" s="10">
        <f t="shared" si="1"/>
        <v>1.0146475953204352</v>
      </c>
      <c r="D52" s="48">
        <v>4487547</v>
      </c>
      <c r="E52" s="18">
        <f t="shared" ref="E52" si="57">+D52*C52</f>
        <v>4553278.7724374328</v>
      </c>
      <c r="F52" s="23">
        <f t="shared" ref="F52" si="58">+E52/E51-1</f>
        <v>1.0172659354418023E-2</v>
      </c>
      <c r="G52" s="49">
        <v>5907795</v>
      </c>
      <c r="H52" s="18">
        <f t="shared" ref="H52" si="59">+G52*$C52</f>
        <v>5994329.9903960908</v>
      </c>
      <c r="I52" s="23">
        <f t="shared" ref="I52" si="60">+H52/H51-1</f>
        <v>2.8081568603270046E-2</v>
      </c>
      <c r="J52">
        <v>3501384</v>
      </c>
      <c r="K52" s="18">
        <f t="shared" ref="K52" si="61">+J52*$C52</f>
        <v>3552670.8558934471</v>
      </c>
      <c r="L52" s="23">
        <f t="shared" ref="L52" si="62">+K52/K51-1</f>
        <v>3.6581920231495202E-2</v>
      </c>
      <c r="M52" s="50">
        <v>2791448</v>
      </c>
      <c r="N52" s="18">
        <f t="shared" si="5"/>
        <v>2832336.0006620381</v>
      </c>
      <c r="O52" s="23">
        <f t="shared" ref="O52" si="63">+N52/N51-1</f>
        <v>-0.20106533860955966</v>
      </c>
      <c r="P52" s="63">
        <v>164361</v>
      </c>
      <c r="Q52" s="18">
        <f t="shared" si="6"/>
        <v>166768.49341446205</v>
      </c>
      <c r="R52" s="23">
        <f t="shared" ref="R52" si="64">+Q52/Q51-1</f>
        <v>0.14918639106318565</v>
      </c>
      <c r="S52" s="61">
        <v>1632679</v>
      </c>
      <c r="T52" s="18">
        <f t="shared" si="7"/>
        <v>1656593.8212801728</v>
      </c>
      <c r="U52" s="23">
        <f t="shared" si="16"/>
        <v>0.15125902899042565</v>
      </c>
      <c r="V52" s="50">
        <v>138584</v>
      </c>
      <c r="W52" s="18">
        <f t="shared" si="8"/>
        <v>140613.9223498872</v>
      </c>
      <c r="X52" s="23">
        <f t="shared" si="17"/>
        <v>-0.12021732764749615</v>
      </c>
      <c r="Y52" s="61">
        <v>488179</v>
      </c>
      <c r="Z52" s="18">
        <f t="shared" si="9"/>
        <v>495329.64843593474</v>
      </c>
      <c r="AA52" s="23">
        <f t="shared" si="18"/>
        <v>1.4331838150650049</v>
      </c>
      <c r="AB52" s="61">
        <v>685608</v>
      </c>
      <c r="AC52" s="18">
        <f t="shared" si="10"/>
        <v>695650.50853245298</v>
      </c>
      <c r="AD52" s="23">
        <f t="shared" si="19"/>
        <v>0.13160534343066588</v>
      </c>
      <c r="AE52" s="64">
        <v>0.13091605269261233</v>
      </c>
      <c r="AF52" s="64">
        <v>6.8529157691863907E-2</v>
      </c>
      <c r="AG52" s="65">
        <v>0.13865480229581786</v>
      </c>
      <c r="AH52" s="66">
        <v>0.62204317860069214</v>
      </c>
      <c r="AI52" s="66">
        <v>0.27636013097949402</v>
      </c>
      <c r="AJ52" s="66">
        <v>0.1394245818225022</v>
      </c>
      <c r="AK52" s="60">
        <v>1.4586942604423889</v>
      </c>
      <c r="AL52" s="60">
        <v>1.8053960964408726</v>
      </c>
      <c r="AM52" s="60">
        <v>1.7066378034007808</v>
      </c>
      <c r="AN52" s="61">
        <v>111647</v>
      </c>
      <c r="AO52" s="61">
        <v>18973</v>
      </c>
      <c r="AP52" s="61">
        <v>76539</v>
      </c>
      <c r="AQ52" s="46">
        <v>3.1040946648144174E-2</v>
      </c>
      <c r="AR52" s="46">
        <v>2.9280895753508965E-2</v>
      </c>
      <c r="AS52" s="46">
        <v>-2.4227940656206173E-2</v>
      </c>
      <c r="AT52" s="75"/>
    </row>
    <row r="53" spans="1:46" ht="15" thickBot="1">
      <c r="A53" s="2">
        <v>2013</v>
      </c>
      <c r="B53" s="4">
        <v>232.95699999999999</v>
      </c>
      <c r="C53" s="10">
        <f t="shared" si="1"/>
        <v>1</v>
      </c>
      <c r="D53" s="61">
        <v>4667233</v>
      </c>
      <c r="E53" s="18">
        <f t="shared" ref="E53" si="65">+D53*C53</f>
        <v>4667233</v>
      </c>
      <c r="F53" s="23">
        <f t="shared" ref="F53" si="66">+E53/E52-1</f>
        <v>2.5026850596623129E-2</v>
      </c>
      <c r="G53" s="61">
        <v>6118849</v>
      </c>
      <c r="H53" s="18">
        <f t="shared" ref="H53" si="67">+G53*$C53</f>
        <v>6118849</v>
      </c>
      <c r="I53" s="23">
        <f t="shared" ref="I53" si="68">+H53/H52-1</f>
        <v>2.0772798595240616E-2</v>
      </c>
      <c r="J53" s="61">
        <v>3634313</v>
      </c>
      <c r="K53" s="18">
        <f t="shared" ref="K53" si="69">+J53*$C53</f>
        <v>3634313</v>
      </c>
      <c r="L53" s="23">
        <f t="shared" ref="L53" si="70">+K53/K52-1</f>
        <v>2.2980497608191985E-2</v>
      </c>
      <c r="M53" s="50">
        <v>2912844</v>
      </c>
      <c r="N53" s="18">
        <f t="shared" ref="N53" si="71">+M53*$C53</f>
        <v>2912844</v>
      </c>
      <c r="O53" s="23">
        <f t="shared" ref="O53" si="72">+N53/N52-1</f>
        <v>2.842459345188697E-2</v>
      </c>
      <c r="P53" s="63">
        <v>154698</v>
      </c>
      <c r="Q53" s="18">
        <f t="shared" ref="Q53" si="73">+P53*$C53</f>
        <v>154698</v>
      </c>
      <c r="R53" s="23">
        <f t="shared" ref="R53" si="74">+Q53/Q52-1</f>
        <v>-7.2378739936588721E-2</v>
      </c>
      <c r="S53" s="61">
        <v>1739431</v>
      </c>
      <c r="T53" s="18">
        <f t="shared" ref="T53" si="75">+S53*$C53</f>
        <v>1739431</v>
      </c>
      <c r="U53" s="23">
        <f t="shared" ref="U53" si="76">+T53/T52-1</f>
        <v>5.0004519910507028E-2</v>
      </c>
      <c r="V53" s="50">
        <v>128903</v>
      </c>
      <c r="W53" s="18">
        <f t="shared" ref="W53" si="77">+V53*$C53</f>
        <v>128903</v>
      </c>
      <c r="X53" s="23">
        <f t="shared" ref="X53" si="78">+W53/W52-1</f>
        <v>-8.3284230709012697E-2</v>
      </c>
      <c r="Y53" s="61">
        <v>825670</v>
      </c>
      <c r="Z53" s="18">
        <f t="shared" ref="Z53" si="79">+Y53*$C53</f>
        <v>825670</v>
      </c>
      <c r="AA53" s="23">
        <f t="shared" ref="AA53" si="80">+Z53/Z52-1</f>
        <v>0.66691011250216126</v>
      </c>
      <c r="AB53" s="61">
        <v>744363</v>
      </c>
      <c r="AC53" s="18">
        <f t="shared" ref="AC53" si="81">+AB53*$C53</f>
        <v>744363</v>
      </c>
      <c r="AD53" s="23">
        <f t="shared" ref="AD53" si="82">+AC53/AC52-1</f>
        <v>7.0024374121872013E-2</v>
      </c>
      <c r="AE53" s="43">
        <v>0.12191266431985402</v>
      </c>
      <c r="AF53" s="43">
        <v>6.544262724996E-2</v>
      </c>
      <c r="AG53" s="47">
        <v>0.13950804272908432</v>
      </c>
      <c r="AH53" s="66">
        <f>+M53/D53</f>
        <v>0.62410511752895126</v>
      </c>
      <c r="AI53" s="66">
        <f>+S53/G53</f>
        <v>0.28427421562453986</v>
      </c>
      <c r="AJ53" s="66">
        <f>+Y53/J53</f>
        <v>0.22718736663573005</v>
      </c>
      <c r="AK53" s="60">
        <v>1.4802873190753942</v>
      </c>
      <c r="AL53" s="60">
        <v>1.7412414442946695</v>
      </c>
      <c r="AM53" s="73">
        <v>1.6757447366122129</v>
      </c>
      <c r="AN53" s="61">
        <v>109636</v>
      </c>
      <c r="AO53" s="61">
        <v>19870</v>
      </c>
      <c r="AP53" s="61">
        <v>74064</v>
      </c>
      <c r="AQ53" s="46">
        <v>0.17111921477446937</v>
      </c>
      <c r="AR53" s="46">
        <v>0.13744724460829477</v>
      </c>
      <c r="AS53" s="46">
        <v>0.11334268104505664</v>
      </c>
      <c r="AT53" s="74"/>
    </row>
    <row r="54" spans="1:46">
      <c r="A54" s="2">
        <v>2014</v>
      </c>
      <c r="B54" s="4">
        <v>236.73599999999999</v>
      </c>
      <c r="C54" s="10"/>
      <c r="D54" s="48"/>
      <c r="E54" s="16"/>
      <c r="F54" s="62"/>
      <c r="G54" s="49"/>
      <c r="H54" s="16"/>
      <c r="I54" s="62"/>
      <c r="K54" s="16"/>
      <c r="L54" s="62"/>
      <c r="M54" s="50"/>
      <c r="N54" s="16"/>
      <c r="O54" s="62"/>
      <c r="Q54" s="16"/>
      <c r="R54" s="62"/>
      <c r="S54" s="61"/>
      <c r="T54" s="16"/>
      <c r="U54" s="62"/>
      <c r="V54" s="50"/>
      <c r="W54" s="16"/>
      <c r="X54" s="62"/>
      <c r="Y54" s="61"/>
      <c r="Z54" s="16"/>
      <c r="AA54" s="62"/>
      <c r="AB54" s="61"/>
      <c r="AC54" s="16"/>
      <c r="AD54" s="62"/>
      <c r="AE54" s="43"/>
      <c r="AF54" s="43"/>
      <c r="AG54" s="47"/>
      <c r="AH54" s="51"/>
      <c r="AI54" s="51"/>
      <c r="AJ54" s="51"/>
      <c r="AK54" s="60"/>
      <c r="AL54" s="60"/>
      <c r="AM54" s="60"/>
      <c r="AN54" s="61"/>
      <c r="AO54" s="61"/>
      <c r="AP54" s="61"/>
      <c r="AQ54" s="46"/>
      <c r="AR54" s="46"/>
      <c r="AS54" s="46"/>
    </row>
    <row r="56" spans="1:46">
      <c r="A56" s="2">
        <v>2012</v>
      </c>
      <c r="E56" s="50">
        <f>+E48-E50</f>
        <v>-1083017.579965556</v>
      </c>
    </row>
    <row r="57" spans="1:46">
      <c r="A57" s="2">
        <v>2011</v>
      </c>
    </row>
    <row r="58" spans="1:46">
      <c r="A58" s="2">
        <v>2010</v>
      </c>
    </row>
    <row r="59" spans="1:46">
      <c r="A59" s="2">
        <v>2009</v>
      </c>
    </row>
    <row r="60" spans="1:46">
      <c r="A60" s="2">
        <v>2008</v>
      </c>
    </row>
    <row r="61" spans="1:46">
      <c r="A61" s="2">
        <v>2007</v>
      </c>
    </row>
    <row r="62" spans="1:46">
      <c r="A62" s="2">
        <v>2006</v>
      </c>
    </row>
    <row r="63" spans="1:46">
      <c r="A63" s="2">
        <v>2005</v>
      </c>
    </row>
    <row r="64" spans="1:46">
      <c r="A64" s="2">
        <v>2004</v>
      </c>
    </row>
    <row r="65" spans="1:1">
      <c r="A65" s="2">
        <v>2003</v>
      </c>
    </row>
    <row r="66" spans="1:1">
      <c r="A66" s="2">
        <v>2002</v>
      </c>
    </row>
    <row r="67" spans="1:1">
      <c r="A67" s="2">
        <v>2001</v>
      </c>
    </row>
    <row r="68" spans="1:1">
      <c r="A68" s="2">
        <v>2000</v>
      </c>
    </row>
    <row r="69" spans="1:1">
      <c r="A69" s="2">
        <v>1999</v>
      </c>
    </row>
    <row r="70" spans="1:1">
      <c r="A70" s="2">
        <v>1998</v>
      </c>
    </row>
    <row r="71" spans="1:1">
      <c r="A71" s="2">
        <v>1997</v>
      </c>
    </row>
    <row r="72" spans="1:1">
      <c r="A72" s="2">
        <v>1996</v>
      </c>
    </row>
    <row r="73" spans="1:1">
      <c r="A73" s="2">
        <v>1995</v>
      </c>
    </row>
    <row r="74" spans="1:1">
      <c r="A74" s="2">
        <v>1994</v>
      </c>
    </row>
    <row r="75" spans="1:1">
      <c r="A75" s="2">
        <v>1993</v>
      </c>
    </row>
    <row r="76" spans="1:1">
      <c r="A76" s="2">
        <v>1992</v>
      </c>
    </row>
    <row r="77" spans="1:1">
      <c r="A77" s="2">
        <v>1991</v>
      </c>
    </row>
    <row r="78" spans="1:1">
      <c r="A78" s="2">
        <v>1990</v>
      </c>
    </row>
    <row r="79" spans="1:1">
      <c r="A79" s="2">
        <v>1989</v>
      </c>
    </row>
    <row r="80" spans="1:1">
      <c r="A80" s="2">
        <v>1988</v>
      </c>
    </row>
    <row r="81" spans="1:1">
      <c r="A81" s="2">
        <v>1987</v>
      </c>
    </row>
    <row r="82" spans="1:1">
      <c r="A82" s="2">
        <v>1986</v>
      </c>
    </row>
    <row r="83" spans="1:1">
      <c r="A83" s="2">
        <v>1985</v>
      </c>
    </row>
    <row r="84" spans="1:1">
      <c r="A84" s="2">
        <v>1984</v>
      </c>
    </row>
    <row r="85" spans="1:1">
      <c r="A85" s="2">
        <v>1983</v>
      </c>
    </row>
    <row r="86" spans="1:1">
      <c r="A86" s="2">
        <v>1982</v>
      </c>
    </row>
    <row r="87" spans="1:1">
      <c r="A87" s="2">
        <v>1981</v>
      </c>
    </row>
    <row r="88" spans="1:1">
      <c r="A88" s="2">
        <v>1980</v>
      </c>
    </row>
    <row r="89" spans="1:1">
      <c r="A89" s="2">
        <v>1979</v>
      </c>
    </row>
    <row r="90" spans="1:1">
      <c r="A90" s="2">
        <v>1978</v>
      </c>
    </row>
    <row r="91" spans="1:1">
      <c r="A91" s="2">
        <v>1977</v>
      </c>
    </row>
    <row r="92" spans="1:1">
      <c r="A92" s="2">
        <v>1976</v>
      </c>
    </row>
    <row r="93" spans="1:1">
      <c r="A93" s="2">
        <v>1972</v>
      </c>
    </row>
    <row r="94" spans="1:1">
      <c r="A94" s="2">
        <v>1967</v>
      </c>
    </row>
    <row r="95" spans="1:1">
      <c r="A95" s="2">
        <v>1962</v>
      </c>
    </row>
    <row r="96" spans="1:1">
      <c r="A96" s="2">
        <v>1957</v>
      </c>
    </row>
  </sheetData>
  <sortState ref="AT33:AW53">
    <sortCondition descending="1" ref="AW33:AW53"/>
  </sortState>
  <mergeCells count="14">
    <mergeCell ref="AQ10:AS10"/>
    <mergeCell ref="D10:F10"/>
    <mergeCell ref="M10:O10"/>
    <mergeCell ref="AE10:AG10"/>
    <mergeCell ref="P10:R10"/>
    <mergeCell ref="AN10:AP10"/>
    <mergeCell ref="AK10:AM10"/>
    <mergeCell ref="AH10:AJ10"/>
    <mergeCell ref="G10:I10"/>
    <mergeCell ref="J10:L10"/>
    <mergeCell ref="V10:X10"/>
    <mergeCell ref="AB10:AD10"/>
    <mergeCell ref="S10:U10"/>
    <mergeCell ref="Y10:AA10"/>
  </mergeCells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11</vt:i4>
      </vt:variant>
    </vt:vector>
  </HeadingPairs>
  <TitlesOfParts>
    <vt:vector size="12" baseType="lpstr">
      <vt:lpstr>Data</vt:lpstr>
      <vt:lpstr>Chart1</vt:lpstr>
      <vt:lpstr>Chart2</vt:lpstr>
      <vt:lpstr>Chart3</vt:lpstr>
      <vt:lpstr>Chart4</vt:lpstr>
      <vt:lpstr>Chart5</vt:lpstr>
      <vt:lpstr>Chart6</vt:lpstr>
      <vt:lpstr>Chart7</vt:lpstr>
      <vt:lpstr>Chart1b</vt:lpstr>
      <vt:lpstr>Chart 1c</vt:lpstr>
      <vt:lpstr>Chart 2a</vt:lpstr>
      <vt:lpstr>Chart 2b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llittlefield</dc:creator>
  <cp:lastModifiedBy>Lawrence Littlefield</cp:lastModifiedBy>
  <dcterms:created xsi:type="dcterms:W3CDTF">2013-12-04T19:27:37Z</dcterms:created>
  <dcterms:modified xsi:type="dcterms:W3CDTF">2015-08-15T12:23:19Z</dcterms:modified>
</cp:coreProperties>
</file>